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210" windowWidth="11340" windowHeight="6345"/>
  </bookViews>
  <sheets>
    <sheet name="FIN FUN MARZO 2021" sheetId="1" r:id="rId1"/>
  </sheets>
  <definedNames>
    <definedName name="_xlnm.Print_Area" localSheetId="0">'FIN FUN MARZO 2021'!$A$1:$Q$49</definedName>
  </definedNames>
  <calcPr calcId="144525"/>
</workbook>
</file>

<file path=xl/calcChain.xml><?xml version="1.0" encoding="utf-8"?>
<calcChain xmlns="http://schemas.openxmlformats.org/spreadsheetml/2006/main">
  <c r="I10" i="1" l="1"/>
  <c r="B10" i="1"/>
  <c r="E10" i="1"/>
  <c r="J27" i="1"/>
  <c r="C27" i="1"/>
  <c r="B27" i="1"/>
  <c r="N27" i="1"/>
  <c r="K10" i="1"/>
  <c r="J10" i="1"/>
  <c r="I34" i="1"/>
  <c r="D23" i="1"/>
  <c r="E23" i="1"/>
  <c r="F23" i="1"/>
  <c r="C24" i="1"/>
  <c r="B24" i="1"/>
  <c r="N24" i="1"/>
  <c r="J24" i="1"/>
  <c r="C25" i="1"/>
  <c r="B25" i="1"/>
  <c r="J25" i="1"/>
  <c r="J26" i="1"/>
  <c r="C26" i="1"/>
  <c r="B26" i="1"/>
  <c r="N26" i="1"/>
  <c r="I23" i="1"/>
  <c r="B23" i="1"/>
  <c r="G23" i="1"/>
  <c r="H23" i="1"/>
  <c r="C28" i="1"/>
  <c r="B28" i="1"/>
  <c r="N28" i="1"/>
  <c r="J28" i="1"/>
  <c r="C29" i="1"/>
  <c r="B29" i="1"/>
  <c r="N29" i="1"/>
  <c r="J29" i="1"/>
  <c r="C30" i="1"/>
  <c r="B30" i="1"/>
  <c r="J30" i="1"/>
  <c r="J31" i="1"/>
  <c r="C31" i="1"/>
  <c r="B31" i="1"/>
  <c r="J32" i="1"/>
  <c r="N32" i="1"/>
  <c r="C32" i="1"/>
  <c r="B32" i="1"/>
  <c r="J11" i="1"/>
  <c r="C11" i="1"/>
  <c r="B11" i="1"/>
  <c r="J12" i="1"/>
  <c r="C12" i="1"/>
  <c r="B12" i="1"/>
  <c r="J13" i="1"/>
  <c r="J14" i="1"/>
  <c r="C14" i="1"/>
  <c r="B14" i="1"/>
  <c r="N14" i="1"/>
  <c r="J15" i="1"/>
  <c r="C15" i="1"/>
  <c r="B15" i="1"/>
  <c r="J16" i="1"/>
  <c r="C16" i="1"/>
  <c r="B16" i="1"/>
  <c r="N16" i="1"/>
  <c r="J17" i="1"/>
  <c r="C17" i="1"/>
  <c r="B17" i="1"/>
  <c r="J18" i="1"/>
  <c r="C18" i="1"/>
  <c r="B18" i="1"/>
  <c r="J41" i="1"/>
  <c r="C41" i="1"/>
  <c r="B41" i="1"/>
  <c r="N41" i="1"/>
  <c r="C35" i="1"/>
  <c r="B35" i="1"/>
  <c r="J35" i="1"/>
  <c r="C36" i="1"/>
  <c r="B36" i="1"/>
  <c r="J36" i="1"/>
  <c r="C37" i="1"/>
  <c r="B37" i="1"/>
  <c r="N37" i="1"/>
  <c r="J37" i="1"/>
  <c r="C38" i="1"/>
  <c r="B38" i="1"/>
  <c r="J38" i="1"/>
  <c r="C39" i="1"/>
  <c r="B39" i="1"/>
  <c r="J39" i="1"/>
  <c r="C40" i="1"/>
  <c r="B40" i="1"/>
  <c r="J40" i="1"/>
  <c r="C42" i="1"/>
  <c r="B42" i="1"/>
  <c r="J42" i="1"/>
  <c r="C43" i="1"/>
  <c r="B43" i="1"/>
  <c r="N43" i="1"/>
  <c r="J43" i="1"/>
  <c r="C20" i="1"/>
  <c r="B20" i="1"/>
  <c r="J20" i="1"/>
  <c r="C22" i="1"/>
  <c r="B22" i="1"/>
  <c r="J22" i="1"/>
  <c r="J21" i="1"/>
  <c r="C21" i="1"/>
  <c r="B21" i="1"/>
  <c r="N21" i="1"/>
  <c r="C45" i="1"/>
  <c r="B45" i="1"/>
  <c r="N45" i="1"/>
  <c r="J45" i="1"/>
  <c r="K23" i="1"/>
  <c r="M23" i="1"/>
  <c r="D19" i="1"/>
  <c r="E19" i="1"/>
  <c r="C19" i="1"/>
  <c r="B19" i="1"/>
  <c r="F19" i="1"/>
  <c r="I19" i="1"/>
  <c r="G19" i="1"/>
  <c r="H19" i="1"/>
  <c r="C33" i="1"/>
  <c r="B33" i="1"/>
  <c r="D34" i="1"/>
  <c r="D10" i="1"/>
  <c r="E34" i="1"/>
  <c r="F34" i="1"/>
  <c r="G34" i="1"/>
  <c r="H34" i="1"/>
  <c r="H10" i="1"/>
  <c r="C44" i="1"/>
  <c r="B44" i="1"/>
  <c r="C46" i="1"/>
  <c r="B46" i="1"/>
  <c r="F10" i="1"/>
  <c r="L10" i="1"/>
  <c r="M10" i="1"/>
  <c r="G10" i="1"/>
  <c r="K19" i="1"/>
  <c r="K34" i="1"/>
  <c r="L19" i="1"/>
  <c r="L23" i="1"/>
  <c r="L34" i="1"/>
  <c r="M19" i="1"/>
  <c r="M34" i="1"/>
  <c r="M47" i="1"/>
  <c r="C13" i="1"/>
  <c r="B13" i="1"/>
  <c r="N13" i="1"/>
  <c r="J19" i="1"/>
  <c r="N36" i="1"/>
  <c r="G47" i="1"/>
  <c r="N42" i="1"/>
  <c r="N38" i="1"/>
  <c r="F47" i="1"/>
  <c r="H47" i="1"/>
  <c r="N31" i="1"/>
  <c r="L47" i="1"/>
  <c r="N22" i="1"/>
  <c r="N17" i="1"/>
  <c r="N18" i="1"/>
  <c r="J34" i="1"/>
  <c r="N40" i="1"/>
  <c r="N39" i="1"/>
  <c r="N35" i="1"/>
  <c r="N30" i="1"/>
  <c r="J23" i="1"/>
  <c r="N25" i="1"/>
  <c r="K47" i="1"/>
  <c r="N20" i="1"/>
  <c r="J47" i="1"/>
  <c r="N15" i="1"/>
  <c r="N12" i="1"/>
  <c r="N11" i="1"/>
  <c r="C34" i="1"/>
  <c r="B34" i="1"/>
  <c r="C23" i="1"/>
  <c r="E47" i="1"/>
  <c r="C10" i="1"/>
  <c r="D47" i="1"/>
  <c r="N19" i="1"/>
  <c r="C47" i="1"/>
  <c r="N10" i="1"/>
  <c r="N34" i="1"/>
  <c r="N23" i="1"/>
  <c r="I47" i="1"/>
  <c r="B47" i="1"/>
  <c r="N47" i="1"/>
</calcChain>
</file>

<file path=xl/sharedStrings.xml><?xml version="1.0" encoding="utf-8"?>
<sst xmlns="http://schemas.openxmlformats.org/spreadsheetml/2006/main" count="51" uniqueCount="51">
  <si>
    <t>FINALIDAD Y FUNCION</t>
  </si>
  <si>
    <t>Administración Gubernamental</t>
  </si>
  <si>
    <t>Legislativa</t>
  </si>
  <si>
    <t>Judicial</t>
  </si>
  <si>
    <t>Dirección superior ejecutiva</t>
  </si>
  <si>
    <t>Relaciones interiores</t>
  </si>
  <si>
    <t>Administración fiscal</t>
  </si>
  <si>
    <t>Control de la gestión pública</t>
  </si>
  <si>
    <t>Información y estadísticas básicas</t>
  </si>
  <si>
    <t>Servicios de seguridad</t>
  </si>
  <si>
    <t>Seguridad interior</t>
  </si>
  <si>
    <t>Sistema penal</t>
  </si>
  <si>
    <t>Servicios sociales</t>
  </si>
  <si>
    <t>Salud</t>
  </si>
  <si>
    <t>Promoción y asistencia social</t>
  </si>
  <si>
    <t>Seguridad social</t>
  </si>
  <si>
    <t>Educación y cultura</t>
  </si>
  <si>
    <t>Ciencia y técnica</t>
  </si>
  <si>
    <t>Trabajo</t>
  </si>
  <si>
    <t>Vivienda y urbanismo</t>
  </si>
  <si>
    <t>Agua potable y alcantarillado</t>
  </si>
  <si>
    <t>Otros servicios urbanos</t>
  </si>
  <si>
    <t>Servicios económicos</t>
  </si>
  <si>
    <t>Energía, combustible y minería</t>
  </si>
  <si>
    <t>Comunicaciones</t>
  </si>
  <si>
    <t>Transporte</t>
  </si>
  <si>
    <t>Ecología y medio ambiente</t>
  </si>
  <si>
    <t>Agricultura</t>
  </si>
  <si>
    <t>Industria</t>
  </si>
  <si>
    <t>Comercio, turismo y otros servicios</t>
  </si>
  <si>
    <t>Seguros y finanzas</t>
  </si>
  <si>
    <t>TOTAL</t>
  </si>
  <si>
    <t>GASTOS 
CORRIENTES</t>
  </si>
  <si>
    <t>GASTOS DE 
CONSUMO</t>
  </si>
  <si>
    <t>PERSONAL</t>
  </si>
  <si>
    <t>BIENES Y 
SERVICIOS</t>
  </si>
  <si>
    <t>OTROS
 GASTOS</t>
  </si>
  <si>
    <t>RENTAS DE LA
 PROPIEDAD</t>
  </si>
  <si>
    <t>PREST.
SEG.SOCIAL</t>
  </si>
  <si>
    <t>TRANSF. 
CORRIENTES</t>
  </si>
  <si>
    <t>GASTOS 
DE CAPITAL</t>
  </si>
  <si>
    <t>INV.REAL 
DIRECTA</t>
  </si>
  <si>
    <t>TRANSF.
DE CAPITAL</t>
  </si>
  <si>
    <t>GASTO
TOTAL</t>
  </si>
  <si>
    <t>INVERSION 
FINANCIERA</t>
  </si>
  <si>
    <t>EROGACIONES DEVENGADAS POR FINALIDAD, FUNCION Y OBJETO DEL GASTO PARA LA ADMINISTRACIÓN PUBLICA NO FINANCIERA</t>
  </si>
  <si>
    <t>Deuda pública (Intereses y Gastos)</t>
  </si>
  <si>
    <t>Relaciones Exteriores</t>
  </si>
  <si>
    <t>Administracion de la Seguridad</t>
  </si>
  <si>
    <t>Administracion de los servicios económicos</t>
  </si>
  <si>
    <t>MARZO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</si>
</sst>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* #,##0.00_ ;_ * \-#,##0.00_ ;_ * &quot;-&quot;??_ ;_ @_ "/>
  </numFmts>
  <fonts count="15" x14ac:knownFonts="1">
    <font>
      <sz val="10"/>
      <name val="Arial"/>
    </font>
    <font>
      <sz val="10"/>
      <name val="Arial"/>
    </font>
    <font>
      <sz val="14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sz val="22"/>
      <name val="Arial"/>
      <family val="2"/>
    </font>
    <font>
      <sz val="10"/>
      <name val="Courier"/>
      <family val="3"/>
    </font>
    <font>
      <sz val="22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sz val="10"/>
      <color indexed="18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37" fontId="6" fillId="0" borderId="0"/>
  </cellStyleXfs>
  <cellXfs count="38">
    <xf numFmtId="0" fontId="0" fillId="0" borderId="0" xfId="0"/>
    <xf numFmtId="0" fontId="3" fillId="0" borderId="0" xfId="2" applyAlignment="1">
      <alignment horizontal="left"/>
    </xf>
    <xf numFmtId="0" fontId="3" fillId="0" borderId="0" xfId="2" quotePrefix="1" applyFont="1" applyAlignment="1">
      <alignment horizontal="left"/>
    </xf>
    <xf numFmtId="37" fontId="5" fillId="0" borderId="1" xfId="3" applyFont="1" applyFill="1" applyBorder="1" applyAlignment="1">
      <alignment horizontal="center" vertical="center" wrapText="1"/>
    </xf>
    <xf numFmtId="37" fontId="7" fillId="0" borderId="1" xfId="3" applyFont="1" applyFill="1" applyBorder="1" applyAlignment="1">
      <alignment horizontal="center" vertical="center" wrapText="1"/>
    </xf>
    <xf numFmtId="4" fontId="0" fillId="0" borderId="1" xfId="0" applyNumberFormat="1" applyBorder="1"/>
    <xf numFmtId="0" fontId="4" fillId="0" borderId="2" xfId="2" applyFont="1" applyBorder="1" applyAlignment="1">
      <alignment horizontal="left"/>
    </xf>
    <xf numFmtId="0" fontId="9" fillId="0" borderId="1" xfId="2" applyFont="1" applyBorder="1" applyAlignment="1">
      <alignment horizontal="left" vertical="center"/>
    </xf>
    <xf numFmtId="0" fontId="2" fillId="0" borderId="2" xfId="2" applyFont="1" applyBorder="1" applyAlignment="1">
      <alignment horizontal="left"/>
    </xf>
    <xf numFmtId="0" fontId="9" fillId="2" borderId="2" xfId="2" applyFont="1" applyFill="1" applyBorder="1" applyAlignment="1">
      <alignment horizontal="left"/>
    </xf>
    <xf numFmtId="0" fontId="9" fillId="0" borderId="2" xfId="2" applyFont="1" applyBorder="1" applyAlignment="1">
      <alignment horizontal="left"/>
    </xf>
    <xf numFmtId="4" fontId="10" fillId="0" borderId="1" xfId="0" applyNumberFormat="1" applyFont="1" applyBorder="1"/>
    <xf numFmtId="4" fontId="9" fillId="2" borderId="1" xfId="0" applyNumberFormat="1" applyFont="1" applyFill="1" applyBorder="1"/>
    <xf numFmtId="4" fontId="11" fillId="2" borderId="1" xfId="0" applyNumberFormat="1" applyFont="1" applyFill="1" applyBorder="1"/>
    <xf numFmtId="4" fontId="2" fillId="0" borderId="1" xfId="0" applyNumberFormat="1" applyFont="1" applyBorder="1"/>
    <xf numFmtId="4" fontId="10" fillId="0" borderId="1" xfId="0" applyNumberFormat="1" applyFont="1" applyFill="1" applyBorder="1"/>
    <xf numFmtId="0" fontId="4" fillId="2" borderId="1" xfId="2" applyFont="1" applyFill="1" applyBorder="1" applyAlignment="1">
      <alignment horizontal="left"/>
    </xf>
    <xf numFmtId="164" fontId="8" fillId="0" borderId="0" xfId="1" applyFont="1" applyFill="1"/>
    <xf numFmtId="0" fontId="8" fillId="0" borderId="0" xfId="0" applyFont="1" applyFill="1"/>
    <xf numFmtId="164" fontId="0" fillId="0" borderId="0" xfId="1" applyFont="1" applyFill="1"/>
    <xf numFmtId="0" fontId="0" fillId="0" borderId="0" xfId="0" applyFill="1"/>
    <xf numFmtId="0" fontId="12" fillId="0" borderId="0" xfId="0" applyFont="1" applyAlignment="1">
      <alignment horizontal="left"/>
    </xf>
    <xf numFmtId="0" fontId="12" fillId="0" borderId="0" xfId="2" applyFont="1" applyAlignment="1">
      <alignment horizontal="left"/>
    </xf>
    <xf numFmtId="4" fontId="9" fillId="0" borderId="1" xfId="0" applyNumberFormat="1" applyFont="1" applyBorder="1"/>
    <xf numFmtId="4" fontId="9" fillId="0" borderId="1" xfId="0" applyNumberFormat="1" applyFont="1" applyFill="1" applyBorder="1"/>
    <xf numFmtId="4" fontId="2" fillId="0" borderId="1" xfId="0" applyNumberFormat="1" applyFont="1" applyFill="1" applyBorder="1"/>
    <xf numFmtId="4" fontId="10" fillId="2" borderId="1" xfId="0" applyNumberFormat="1" applyFont="1" applyFill="1" applyBorder="1"/>
    <xf numFmtId="4" fontId="2" fillId="2" borderId="1" xfId="0" applyNumberFormat="1" applyFont="1" applyFill="1" applyBorder="1"/>
    <xf numFmtId="4" fontId="0" fillId="0" borderId="0" xfId="0" applyNumberFormat="1"/>
    <xf numFmtId="0" fontId="0" fillId="0" borderId="0" xfId="0" applyBorder="1"/>
    <xf numFmtId="164" fontId="0" fillId="0" borderId="0" xfId="1" applyFont="1" applyFill="1" applyBorder="1"/>
    <xf numFmtId="0" fontId="0" fillId="0" borderId="0" xfId="0" applyFill="1" applyBorder="1"/>
    <xf numFmtId="4" fontId="13" fillId="0" borderId="0" xfId="0" applyNumberFormat="1" applyFont="1" applyBorder="1" applyAlignment="1">
      <alignment horizontal="right"/>
    </xf>
    <xf numFmtId="164" fontId="10" fillId="0" borderId="0" xfId="1" applyFont="1" applyFill="1"/>
    <xf numFmtId="164" fontId="14" fillId="0" borderId="0" xfId="1" applyFont="1" applyFill="1"/>
    <xf numFmtId="0" fontId="14" fillId="0" borderId="0" xfId="0" applyFont="1" applyFill="1"/>
    <xf numFmtId="49" fontId="9" fillId="0" borderId="0" xfId="2" applyNumberFormat="1" applyFont="1" applyAlignment="1">
      <alignment horizontal="left"/>
    </xf>
    <xf numFmtId="0" fontId="9" fillId="0" borderId="0" xfId="2" applyFont="1" applyAlignment="1">
      <alignment horizontal="center"/>
    </xf>
  </cellXfs>
  <cellStyles count="4">
    <cellStyle name="Millares" xfId="1" builtinId="3"/>
    <cellStyle name="Normal" xfId="0" builtinId="0"/>
    <cellStyle name="Normal_nbase" xfId="2"/>
    <cellStyle name="Normal_PLANILL1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381000</xdr:colOff>
      <xdr:row>0</xdr:row>
      <xdr:rowOff>266700</xdr:rowOff>
    </xdr:from>
    <xdr:to>
      <xdr:col>2</xdr:col>
      <xdr:colOff>1123950</xdr:colOff>
      <xdr:row>2</xdr:row>
      <xdr:rowOff>504825</xdr:rowOff>
    </xdr:to>
    <xdr:pic>
      <xdr:nvPicPr>
        <xdr:cNvPr id="1126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266700"/>
          <a:ext cx="5943600" cy="1247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9"/>
  <sheetViews>
    <sheetView tabSelected="1" view="pageBreakPreview" zoomScale="50" zoomScaleNormal="100" workbookViewId="0">
      <selection sqref="A1:N47"/>
    </sheetView>
  </sheetViews>
  <sheetFormatPr baseColWidth="10" defaultRowHeight="12.75" x14ac:dyDescent="0.2"/>
  <cols>
    <col min="1" max="1" width="47.85546875" customWidth="1"/>
    <col min="2" max="2" width="30.140625" customWidth="1"/>
    <col min="3" max="5" width="28.7109375" customWidth="1"/>
    <col min="6" max="6" width="31.5703125" customWidth="1"/>
    <col min="7" max="8" width="28.7109375" customWidth="1"/>
    <col min="9" max="9" width="30.140625" customWidth="1"/>
    <col min="10" max="14" width="28.7109375" customWidth="1"/>
    <col min="15" max="15" width="24.7109375" style="19" bestFit="1" customWidth="1"/>
    <col min="16" max="16" width="20.7109375" style="19" bestFit="1" customWidth="1"/>
    <col min="17" max="17" width="24.140625" style="19" bestFit="1" customWidth="1"/>
    <col min="18" max="16384" width="11.42578125" style="20"/>
  </cols>
  <sheetData>
    <row r="1" spans="1:17" ht="39.950000000000003" customHeight="1" x14ac:dyDescent="0.2">
      <c r="J1" s="28"/>
    </row>
    <row r="2" spans="1:17" ht="39.950000000000003" customHeight="1" x14ac:dyDescent="0.2">
      <c r="B2" s="21"/>
    </row>
    <row r="3" spans="1:17" ht="39.950000000000003" customHeight="1" x14ac:dyDescent="0.2">
      <c r="B3" s="22"/>
    </row>
    <row r="4" spans="1:17" s="35" customFormat="1" ht="39.950000000000003" customHeight="1" x14ac:dyDescent="0.25">
      <c r="A4" s="37" t="s">
        <v>45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4"/>
      <c r="P4" s="34"/>
      <c r="Q4" s="34"/>
    </row>
    <row r="5" spans="1:17" ht="39.950000000000003" customHeight="1" x14ac:dyDescent="0.2">
      <c r="A5" s="2"/>
      <c r="J5" s="28"/>
    </row>
    <row r="6" spans="1:17" ht="39.950000000000003" customHeight="1" x14ac:dyDescent="0.25">
      <c r="A6" s="36" t="s">
        <v>50</v>
      </c>
      <c r="I6" s="28"/>
      <c r="L6" s="30"/>
    </row>
    <row r="7" spans="1:17" ht="39.950000000000003" customHeight="1" x14ac:dyDescent="0.2">
      <c r="A7" s="1"/>
      <c r="K7" s="28"/>
    </row>
    <row r="8" spans="1:17" ht="77.25" customHeight="1" x14ac:dyDescent="0.2">
      <c r="A8" s="7" t="s">
        <v>0</v>
      </c>
      <c r="B8" s="3" t="s">
        <v>32</v>
      </c>
      <c r="C8" s="4" t="s">
        <v>33</v>
      </c>
      <c r="D8" s="4" t="s">
        <v>34</v>
      </c>
      <c r="E8" s="4" t="s">
        <v>35</v>
      </c>
      <c r="F8" s="4" t="s">
        <v>36</v>
      </c>
      <c r="G8" s="4" t="s">
        <v>37</v>
      </c>
      <c r="H8" s="4" t="s">
        <v>38</v>
      </c>
      <c r="I8" s="4" t="s">
        <v>39</v>
      </c>
      <c r="J8" s="3" t="s">
        <v>40</v>
      </c>
      <c r="K8" s="4" t="s">
        <v>41</v>
      </c>
      <c r="L8" s="4" t="s">
        <v>42</v>
      </c>
      <c r="M8" s="4" t="s">
        <v>44</v>
      </c>
      <c r="N8" s="3" t="s">
        <v>43</v>
      </c>
    </row>
    <row r="9" spans="1:17" ht="35.1" customHeight="1" x14ac:dyDescent="0.25">
      <c r="A9" s="8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7" s="18" customFormat="1" ht="35.1" customHeight="1" x14ac:dyDescent="0.25">
      <c r="A10" s="9" t="s">
        <v>1</v>
      </c>
      <c r="B10" s="12">
        <f>+C10+G10+H10+I10</f>
        <v>5041429559.2999992</v>
      </c>
      <c r="C10" s="12">
        <f>+D10+E10+F10</f>
        <v>1928110821.8399999</v>
      </c>
      <c r="D10" s="12">
        <f>SUM(D11:D18)</f>
        <v>1739696697.1199999</v>
      </c>
      <c r="E10" s="12">
        <f t="shared" ref="E10:M10" si="0">SUM(E11:E18)</f>
        <v>188414124.72</v>
      </c>
      <c r="F10" s="12">
        <f t="shared" si="0"/>
        <v>0</v>
      </c>
      <c r="G10" s="12">
        <f t="shared" si="0"/>
        <v>0</v>
      </c>
      <c r="H10" s="12">
        <f t="shared" si="0"/>
        <v>0</v>
      </c>
      <c r="I10" s="12">
        <f t="shared" si="0"/>
        <v>3113318737.4599996</v>
      </c>
      <c r="J10" s="12">
        <f>SUM(K10:M10)</f>
        <v>6846160.870000001</v>
      </c>
      <c r="K10" s="12">
        <f>SUM(K11:K18)</f>
        <v>6846160.870000001</v>
      </c>
      <c r="L10" s="12">
        <f t="shared" si="0"/>
        <v>0</v>
      </c>
      <c r="M10" s="12">
        <f t="shared" si="0"/>
        <v>0</v>
      </c>
      <c r="N10" s="12">
        <f>SUM(N11:N18)</f>
        <v>5048275720.1699991</v>
      </c>
      <c r="O10" s="17"/>
      <c r="P10" s="17"/>
      <c r="Q10" s="17"/>
    </row>
    <row r="11" spans="1:17" ht="35.1" customHeight="1" x14ac:dyDescent="0.25">
      <c r="A11" s="10" t="s">
        <v>2</v>
      </c>
      <c r="B11" s="24">
        <f t="shared" ref="B11:B47" si="1">+C11+G11+H11+I11</f>
        <v>263135848.08000001</v>
      </c>
      <c r="C11" s="24">
        <f t="shared" ref="C11:C47" si="2">+D11+E11+F11</f>
        <v>263135848.08000001</v>
      </c>
      <c r="D11" s="11">
        <v>257530783.14000002</v>
      </c>
      <c r="E11" s="11">
        <v>5605064.9399999995</v>
      </c>
      <c r="F11" s="14"/>
      <c r="G11" s="14"/>
      <c r="H11" s="14"/>
      <c r="I11" s="14"/>
      <c r="J11" s="23">
        <f t="shared" ref="J11:J18" si="3">SUM(K11:M11)</f>
        <v>496091</v>
      </c>
      <c r="K11" s="14">
        <v>496091</v>
      </c>
      <c r="L11" s="14"/>
      <c r="M11" s="14"/>
      <c r="N11" s="24">
        <f>+J11+B11</f>
        <v>263631939.08000001</v>
      </c>
    </row>
    <row r="12" spans="1:17" ht="35.1" customHeight="1" x14ac:dyDescent="0.25">
      <c r="A12" s="10" t="s">
        <v>3</v>
      </c>
      <c r="B12" s="24">
        <f t="shared" si="1"/>
        <v>996451500.37</v>
      </c>
      <c r="C12" s="24">
        <f t="shared" si="2"/>
        <v>996451500.37</v>
      </c>
      <c r="D12" s="11">
        <v>970763190.79999995</v>
      </c>
      <c r="E12" s="11">
        <v>25688309.57</v>
      </c>
      <c r="F12" s="14"/>
      <c r="G12" s="14"/>
      <c r="H12" s="14"/>
      <c r="I12" s="25"/>
      <c r="J12" s="23">
        <f t="shared" si="3"/>
        <v>902506.14</v>
      </c>
      <c r="K12" s="14">
        <v>902506.14</v>
      </c>
      <c r="L12" s="14"/>
      <c r="M12" s="14"/>
      <c r="N12" s="24">
        <f t="shared" ref="N12:N45" si="4">+J12+B12</f>
        <v>997354006.50999999</v>
      </c>
    </row>
    <row r="13" spans="1:17" ht="35.1" customHeight="1" x14ac:dyDescent="0.25">
      <c r="A13" s="10" t="s">
        <v>4</v>
      </c>
      <c r="B13" s="24">
        <f t="shared" si="1"/>
        <v>521576775.94</v>
      </c>
      <c r="C13" s="24">
        <f t="shared" si="2"/>
        <v>478502550.39999998</v>
      </c>
      <c r="D13" s="11">
        <v>346169899.40999997</v>
      </c>
      <c r="E13" s="11">
        <v>132332650.99000001</v>
      </c>
      <c r="F13" s="14"/>
      <c r="G13" s="14"/>
      <c r="H13" s="14"/>
      <c r="I13" s="25">
        <v>43074225.539999999</v>
      </c>
      <c r="J13" s="23">
        <f t="shared" si="3"/>
        <v>4683420.24</v>
      </c>
      <c r="K13" s="14">
        <v>4683420.24</v>
      </c>
      <c r="L13" s="14"/>
      <c r="M13" s="14"/>
      <c r="N13" s="24">
        <f t="shared" si="4"/>
        <v>526260196.18000001</v>
      </c>
    </row>
    <row r="14" spans="1:17" ht="35.1" customHeight="1" x14ac:dyDescent="0.25">
      <c r="A14" s="10" t="s">
        <v>5</v>
      </c>
      <c r="B14" s="24">
        <f t="shared" si="1"/>
        <v>3070244511.9199996</v>
      </c>
      <c r="C14" s="24">
        <f t="shared" si="2"/>
        <v>0</v>
      </c>
      <c r="D14" s="11"/>
      <c r="E14" s="11"/>
      <c r="F14" s="14"/>
      <c r="G14" s="14"/>
      <c r="H14" s="14"/>
      <c r="I14" s="25">
        <v>3070244511.9199996</v>
      </c>
      <c r="J14" s="23">
        <f t="shared" si="3"/>
        <v>0</v>
      </c>
      <c r="K14" s="14"/>
      <c r="L14" s="14"/>
      <c r="M14" s="14"/>
      <c r="N14" s="24">
        <f t="shared" si="4"/>
        <v>3070244511.9199996</v>
      </c>
    </row>
    <row r="15" spans="1:17" ht="35.1" customHeight="1" x14ac:dyDescent="0.25">
      <c r="A15" s="10" t="s">
        <v>6</v>
      </c>
      <c r="B15" s="24">
        <f t="shared" si="1"/>
        <v>102759935.23999999</v>
      </c>
      <c r="C15" s="24">
        <f t="shared" si="2"/>
        <v>102759935.23999999</v>
      </c>
      <c r="D15" s="11">
        <v>82403382.36999999</v>
      </c>
      <c r="E15" s="11">
        <v>20356552.870000001</v>
      </c>
      <c r="F15" s="14"/>
      <c r="G15" s="14"/>
      <c r="H15" s="14"/>
      <c r="I15" s="14"/>
      <c r="J15" s="23">
        <f t="shared" si="3"/>
        <v>764143.49</v>
      </c>
      <c r="K15" s="14">
        <v>764143.49</v>
      </c>
      <c r="L15" s="14"/>
      <c r="M15" s="14"/>
      <c r="N15" s="24">
        <f t="shared" si="4"/>
        <v>103524078.72999999</v>
      </c>
    </row>
    <row r="16" spans="1:17" ht="35.1" customHeight="1" x14ac:dyDescent="0.25">
      <c r="A16" s="10" t="s">
        <v>7</v>
      </c>
      <c r="B16" s="24">
        <f t="shared" si="1"/>
        <v>87260987.75</v>
      </c>
      <c r="C16" s="24">
        <f t="shared" si="2"/>
        <v>87260987.75</v>
      </c>
      <c r="D16" s="11">
        <v>82829441.400000006</v>
      </c>
      <c r="E16" s="11">
        <v>4431546.3499999996</v>
      </c>
      <c r="F16" s="14"/>
      <c r="G16" s="14"/>
      <c r="H16" s="14"/>
      <c r="I16" s="14"/>
      <c r="J16" s="23">
        <f t="shared" si="3"/>
        <v>0</v>
      </c>
      <c r="K16" s="14"/>
      <c r="L16" s="14"/>
      <c r="M16" s="14"/>
      <c r="N16" s="24">
        <f t="shared" si="4"/>
        <v>87260987.75</v>
      </c>
    </row>
    <row r="17" spans="1:17" ht="35.1" customHeight="1" x14ac:dyDescent="0.25">
      <c r="A17" s="10" t="s">
        <v>8</v>
      </c>
      <c r="B17" s="24">
        <f t="shared" si="1"/>
        <v>0</v>
      </c>
      <c r="C17" s="24">
        <f t="shared" si="2"/>
        <v>0</v>
      </c>
      <c r="D17" s="11"/>
      <c r="E17" s="11"/>
      <c r="F17" s="14"/>
      <c r="G17" s="14"/>
      <c r="H17" s="14"/>
      <c r="I17" s="14"/>
      <c r="J17" s="23">
        <f t="shared" si="3"/>
        <v>0</v>
      </c>
      <c r="K17" s="14"/>
      <c r="L17" s="14"/>
      <c r="M17" s="14"/>
      <c r="N17" s="24">
        <f t="shared" si="4"/>
        <v>0</v>
      </c>
    </row>
    <row r="18" spans="1:17" ht="35.1" customHeight="1" x14ac:dyDescent="0.25">
      <c r="A18" s="10" t="s">
        <v>47</v>
      </c>
      <c r="B18" s="24">
        <f t="shared" si="1"/>
        <v>0</v>
      </c>
      <c r="C18" s="24">
        <f t="shared" si="2"/>
        <v>0</v>
      </c>
      <c r="D18" s="11"/>
      <c r="E18" s="11"/>
      <c r="F18" s="14"/>
      <c r="G18" s="14"/>
      <c r="H18" s="14"/>
      <c r="I18" s="14"/>
      <c r="J18" s="23">
        <f t="shared" si="3"/>
        <v>0</v>
      </c>
      <c r="K18" s="14"/>
      <c r="L18" s="14"/>
      <c r="M18" s="14"/>
      <c r="N18" s="24">
        <f t="shared" si="4"/>
        <v>0</v>
      </c>
    </row>
    <row r="19" spans="1:17" s="18" customFormat="1" ht="35.1" customHeight="1" x14ac:dyDescent="0.25">
      <c r="A19" s="9" t="s">
        <v>9</v>
      </c>
      <c r="B19" s="12">
        <f t="shared" si="1"/>
        <v>2154187067.8000002</v>
      </c>
      <c r="C19" s="12">
        <f t="shared" si="2"/>
        <v>2154187067.8000002</v>
      </c>
      <c r="D19" s="12">
        <f>SUM(D20:D22)</f>
        <v>2127692975.6000001</v>
      </c>
      <c r="E19" s="12">
        <f>SUM(E20:E22)</f>
        <v>26494092.199999999</v>
      </c>
      <c r="F19" s="12">
        <f t="shared" ref="F19:N19" si="5">SUM(F20:F22)</f>
        <v>0</v>
      </c>
      <c r="G19" s="12">
        <f t="shared" si="5"/>
        <v>0</v>
      </c>
      <c r="H19" s="12">
        <f t="shared" si="5"/>
        <v>0</v>
      </c>
      <c r="I19" s="12">
        <f t="shared" si="5"/>
        <v>0</v>
      </c>
      <c r="J19" s="12">
        <f t="shared" si="5"/>
        <v>7764641.3799999999</v>
      </c>
      <c r="K19" s="12">
        <f t="shared" si="5"/>
        <v>7764641.3799999999</v>
      </c>
      <c r="L19" s="12">
        <f t="shared" si="5"/>
        <v>0</v>
      </c>
      <c r="M19" s="12">
        <f t="shared" si="5"/>
        <v>0</v>
      </c>
      <c r="N19" s="12">
        <f t="shared" si="5"/>
        <v>2161951709.1800003</v>
      </c>
      <c r="O19" s="17"/>
      <c r="P19" s="17"/>
      <c r="Q19" s="17"/>
    </row>
    <row r="20" spans="1:17" ht="35.1" customHeight="1" x14ac:dyDescent="0.25">
      <c r="A20" s="10" t="s">
        <v>10</v>
      </c>
      <c r="B20" s="24">
        <f t="shared" si="1"/>
        <v>1978737280.8500001</v>
      </c>
      <c r="C20" s="24">
        <f t="shared" si="2"/>
        <v>1978737280.8500001</v>
      </c>
      <c r="D20" s="15">
        <v>1955795596.8500001</v>
      </c>
      <c r="E20" s="11">
        <v>22941684</v>
      </c>
      <c r="F20" s="14"/>
      <c r="G20" s="14"/>
      <c r="H20" s="14"/>
      <c r="I20" s="14"/>
      <c r="J20" s="23">
        <f>SUM(K20:M20)</f>
        <v>7527721.3799999999</v>
      </c>
      <c r="K20" s="14">
        <v>7527721.3799999999</v>
      </c>
      <c r="L20" s="14"/>
      <c r="M20" s="14"/>
      <c r="N20" s="24">
        <f t="shared" si="4"/>
        <v>1986265002.2300003</v>
      </c>
    </row>
    <row r="21" spans="1:17" ht="35.1" customHeight="1" x14ac:dyDescent="0.25">
      <c r="A21" s="10" t="s">
        <v>11</v>
      </c>
      <c r="B21" s="24">
        <f t="shared" si="1"/>
        <v>175449786.94999999</v>
      </c>
      <c r="C21" s="24">
        <f t="shared" si="2"/>
        <v>175449786.94999999</v>
      </c>
      <c r="D21" s="11">
        <v>171897378.75</v>
      </c>
      <c r="E21" s="11">
        <v>3552408.1999999997</v>
      </c>
      <c r="F21" s="14"/>
      <c r="G21" s="14"/>
      <c r="H21" s="14"/>
      <c r="I21" s="25"/>
      <c r="J21" s="23">
        <f>SUM(K21:M21)</f>
        <v>236920</v>
      </c>
      <c r="K21" s="14">
        <v>236920</v>
      </c>
      <c r="L21" s="14"/>
      <c r="M21" s="14"/>
      <c r="N21" s="24">
        <f t="shared" si="4"/>
        <v>175686706.94999999</v>
      </c>
    </row>
    <row r="22" spans="1:17" ht="35.1" customHeight="1" x14ac:dyDescent="0.25">
      <c r="A22" s="10" t="s">
        <v>48</v>
      </c>
      <c r="B22" s="24">
        <f t="shared" si="1"/>
        <v>0</v>
      </c>
      <c r="C22" s="24">
        <f t="shared" si="2"/>
        <v>0</v>
      </c>
      <c r="D22" s="11"/>
      <c r="E22" s="11"/>
      <c r="F22" s="14"/>
      <c r="G22" s="14"/>
      <c r="H22" s="14"/>
      <c r="I22" s="14"/>
      <c r="J22" s="23">
        <f>SUM(K22:M22)</f>
        <v>0</v>
      </c>
      <c r="K22" s="14"/>
      <c r="L22" s="14"/>
      <c r="M22" s="14"/>
      <c r="N22" s="24">
        <f t="shared" si="4"/>
        <v>0</v>
      </c>
    </row>
    <row r="23" spans="1:17" s="18" customFormat="1" ht="34.5" customHeight="1" x14ac:dyDescent="0.25">
      <c r="A23" s="9" t="s">
        <v>12</v>
      </c>
      <c r="B23" s="12">
        <f t="shared" si="1"/>
        <v>13401972550.601</v>
      </c>
      <c r="C23" s="12">
        <f t="shared" si="2"/>
        <v>7172666843.6410007</v>
      </c>
      <c r="D23" s="13">
        <f t="shared" ref="D23:N23" si="6">+D24+D25+D26+D27+D28+D29+D30+D31+D32</f>
        <v>6622367559.9900007</v>
      </c>
      <c r="E23" s="13">
        <f t="shared" si="6"/>
        <v>550299283.65100002</v>
      </c>
      <c r="F23" s="12">
        <f t="shared" si="6"/>
        <v>0</v>
      </c>
      <c r="G23" s="12">
        <f t="shared" si="6"/>
        <v>0</v>
      </c>
      <c r="H23" s="12">
        <f t="shared" si="6"/>
        <v>5564467970.9799995</v>
      </c>
      <c r="I23" s="12">
        <f t="shared" si="6"/>
        <v>664837735.98000002</v>
      </c>
      <c r="J23" s="12">
        <f t="shared" si="6"/>
        <v>332682345.75999999</v>
      </c>
      <c r="K23" s="12">
        <f t="shared" si="6"/>
        <v>332682345.75999999</v>
      </c>
      <c r="L23" s="12">
        <f t="shared" si="6"/>
        <v>0</v>
      </c>
      <c r="M23" s="12">
        <f t="shared" si="6"/>
        <v>0</v>
      </c>
      <c r="N23" s="12">
        <f t="shared" si="6"/>
        <v>13734654896.361</v>
      </c>
      <c r="O23" s="17"/>
      <c r="P23" s="17"/>
      <c r="Q23" s="17"/>
    </row>
    <row r="24" spans="1:17" ht="35.1" customHeight="1" x14ac:dyDescent="0.25">
      <c r="A24" s="10" t="s">
        <v>13</v>
      </c>
      <c r="B24" s="24">
        <f t="shared" si="1"/>
        <v>2660832953.7200003</v>
      </c>
      <c r="C24" s="24">
        <f t="shared" si="2"/>
        <v>2620412546.5700002</v>
      </c>
      <c r="D24" s="15">
        <v>2267023840.75</v>
      </c>
      <c r="E24" s="11">
        <v>353388705.82000005</v>
      </c>
      <c r="F24" s="14"/>
      <c r="G24" s="14"/>
      <c r="H24" s="25"/>
      <c r="I24" s="15">
        <v>40420407.149999999</v>
      </c>
      <c r="J24" s="23">
        <f t="shared" ref="J24:J32" si="7">SUM(K24:M24)</f>
        <v>20453847.210000001</v>
      </c>
      <c r="K24" s="11">
        <v>20453847.210000001</v>
      </c>
      <c r="L24" s="25"/>
      <c r="M24" s="14"/>
      <c r="N24" s="24">
        <f t="shared" si="4"/>
        <v>2681286800.9300003</v>
      </c>
    </row>
    <row r="25" spans="1:17" ht="35.1" customHeight="1" x14ac:dyDescent="0.25">
      <c r="A25" s="10" t="s">
        <v>14</v>
      </c>
      <c r="B25" s="24">
        <f t="shared" si="1"/>
        <v>442316508.42000002</v>
      </c>
      <c r="C25" s="24">
        <f t="shared" si="2"/>
        <v>310862067.66000003</v>
      </c>
      <c r="D25" s="11">
        <v>275337521.67000002</v>
      </c>
      <c r="E25" s="11">
        <v>35524545.990000002</v>
      </c>
      <c r="F25" s="14"/>
      <c r="G25" s="14"/>
      <c r="H25" s="15"/>
      <c r="I25" s="15">
        <v>131454440.75999999</v>
      </c>
      <c r="J25" s="23">
        <f t="shared" si="7"/>
        <v>82000</v>
      </c>
      <c r="K25" s="14">
        <v>82000</v>
      </c>
      <c r="L25" s="14"/>
      <c r="M25" s="14"/>
      <c r="N25" s="24">
        <f t="shared" si="4"/>
        <v>442398508.42000002</v>
      </c>
    </row>
    <row r="26" spans="1:17" ht="35.1" customHeight="1" x14ac:dyDescent="0.25">
      <c r="A26" s="10" t="s">
        <v>15</v>
      </c>
      <c r="B26" s="24">
        <f t="shared" si="1"/>
        <v>5614500321.5799999</v>
      </c>
      <c r="C26" s="24">
        <f t="shared" si="2"/>
        <v>50032350.599999994</v>
      </c>
      <c r="D26" s="11">
        <v>46296598.169999994</v>
      </c>
      <c r="E26" s="11">
        <v>3735752.4300000006</v>
      </c>
      <c r="F26" s="14"/>
      <c r="G26" s="14"/>
      <c r="H26" s="25">
        <v>5564467970.9799995</v>
      </c>
      <c r="I26" s="25"/>
      <c r="J26" s="23">
        <f t="shared" si="7"/>
        <v>202925</v>
      </c>
      <c r="K26" s="14">
        <v>202925</v>
      </c>
      <c r="L26" s="14"/>
      <c r="M26" s="14"/>
      <c r="N26" s="24">
        <f>+J26+B26</f>
        <v>5614703246.5799999</v>
      </c>
    </row>
    <row r="27" spans="1:17" ht="35.1" customHeight="1" x14ac:dyDescent="0.25">
      <c r="A27" s="10" t="s">
        <v>16</v>
      </c>
      <c r="B27" s="24">
        <f>+C27+G27+H27+I27</f>
        <v>4510772046.3610001</v>
      </c>
      <c r="C27" s="24">
        <f>+D27+E27+F27</f>
        <v>4027558768.9110003</v>
      </c>
      <c r="D27" s="11">
        <v>3923865537.1800003</v>
      </c>
      <c r="E27" s="11">
        <v>103693231.73100001</v>
      </c>
      <c r="F27" s="14"/>
      <c r="G27" s="14"/>
      <c r="H27" s="25"/>
      <c r="I27" s="25">
        <v>483213277.44999999</v>
      </c>
      <c r="J27" s="23">
        <f t="shared" si="7"/>
        <v>100022189.72</v>
      </c>
      <c r="K27" s="14">
        <v>100022189.72</v>
      </c>
      <c r="L27" s="14"/>
      <c r="M27" s="14"/>
      <c r="N27" s="24">
        <f>+J27+B27</f>
        <v>4610794236.0810003</v>
      </c>
    </row>
    <row r="28" spans="1:17" ht="35.1" customHeight="1" x14ac:dyDescent="0.25">
      <c r="A28" s="10" t="s">
        <v>17</v>
      </c>
      <c r="B28" s="24">
        <f t="shared" si="1"/>
        <v>947571.81</v>
      </c>
      <c r="C28" s="24">
        <f t="shared" si="2"/>
        <v>947571.81</v>
      </c>
      <c r="D28" s="11">
        <v>947571.81</v>
      </c>
      <c r="E28" s="11"/>
      <c r="F28" s="14"/>
      <c r="G28" s="14"/>
      <c r="H28" s="25"/>
      <c r="I28" s="25"/>
      <c r="J28" s="23">
        <f t="shared" si="7"/>
        <v>0</v>
      </c>
      <c r="K28" s="14"/>
      <c r="L28" s="14"/>
      <c r="M28" s="14"/>
      <c r="N28" s="24">
        <f t="shared" si="4"/>
        <v>947571.81</v>
      </c>
    </row>
    <row r="29" spans="1:17" ht="35.1" customHeight="1" x14ac:dyDescent="0.25">
      <c r="A29" s="10" t="s">
        <v>18</v>
      </c>
      <c r="B29" s="24">
        <f t="shared" si="1"/>
        <v>50663355.210000001</v>
      </c>
      <c r="C29" s="24">
        <f t="shared" si="2"/>
        <v>40913744.590000004</v>
      </c>
      <c r="D29" s="11">
        <v>39432144.590000004</v>
      </c>
      <c r="E29" s="11">
        <v>1481600</v>
      </c>
      <c r="F29" s="14"/>
      <c r="G29" s="14"/>
      <c r="H29" s="14"/>
      <c r="I29" s="14">
        <v>9749610.6199999992</v>
      </c>
      <c r="J29" s="23">
        <f t="shared" si="7"/>
        <v>0</v>
      </c>
      <c r="K29" s="14"/>
      <c r="L29" s="14"/>
      <c r="M29" s="14"/>
      <c r="N29" s="24">
        <f t="shared" si="4"/>
        <v>50663355.210000001</v>
      </c>
    </row>
    <row r="30" spans="1:17" ht="35.1" customHeight="1" x14ac:dyDescent="0.25">
      <c r="A30" s="10" t="s">
        <v>19</v>
      </c>
      <c r="B30" s="24">
        <f t="shared" si="1"/>
        <v>121939793.5</v>
      </c>
      <c r="C30" s="24">
        <f t="shared" si="2"/>
        <v>121939793.5</v>
      </c>
      <c r="D30" s="11">
        <v>69464345.819999993</v>
      </c>
      <c r="E30" s="11">
        <v>52475447.68</v>
      </c>
      <c r="F30" s="14"/>
      <c r="G30" s="14"/>
      <c r="H30" s="14"/>
      <c r="I30" s="14"/>
      <c r="J30" s="23">
        <f t="shared" si="7"/>
        <v>132413454.47</v>
      </c>
      <c r="K30" s="14">
        <v>132413454.47</v>
      </c>
      <c r="L30" s="14"/>
      <c r="M30" s="14"/>
      <c r="N30" s="24">
        <f t="shared" si="4"/>
        <v>254353247.97</v>
      </c>
    </row>
    <row r="31" spans="1:17" ht="35.1" customHeight="1" x14ac:dyDescent="0.25">
      <c r="A31" s="10" t="s">
        <v>20</v>
      </c>
      <c r="B31" s="24">
        <f t="shared" si="1"/>
        <v>0</v>
      </c>
      <c r="C31" s="24">
        <f t="shared" si="2"/>
        <v>0</v>
      </c>
      <c r="D31" s="11"/>
      <c r="E31" s="11"/>
      <c r="F31" s="14"/>
      <c r="G31" s="14"/>
      <c r="H31" s="14"/>
      <c r="I31" s="14"/>
      <c r="J31" s="23">
        <f t="shared" si="7"/>
        <v>15855822.24</v>
      </c>
      <c r="K31" s="14">
        <v>15855822.24</v>
      </c>
      <c r="L31" s="14"/>
      <c r="M31" s="14"/>
      <c r="N31" s="24">
        <f t="shared" si="4"/>
        <v>15855822.24</v>
      </c>
    </row>
    <row r="32" spans="1:17" ht="35.1" customHeight="1" x14ac:dyDescent="0.25">
      <c r="A32" s="10" t="s">
        <v>21</v>
      </c>
      <c r="B32" s="24">
        <f t="shared" si="1"/>
        <v>0</v>
      </c>
      <c r="C32" s="24">
        <f t="shared" si="2"/>
        <v>0</v>
      </c>
      <c r="D32" s="11"/>
      <c r="E32" s="11"/>
      <c r="F32" s="14"/>
      <c r="G32" s="14"/>
      <c r="H32" s="14"/>
      <c r="I32" s="14"/>
      <c r="J32" s="23">
        <f t="shared" si="7"/>
        <v>63652107.119999997</v>
      </c>
      <c r="K32" s="14">
        <v>63652107.119999997</v>
      </c>
      <c r="L32" s="14"/>
      <c r="M32" s="14"/>
      <c r="N32" s="23">
        <f t="shared" si="4"/>
        <v>63652107.119999997</v>
      </c>
    </row>
    <row r="33" spans="1:17" ht="35.1" customHeight="1" x14ac:dyDescent="0.25">
      <c r="A33" s="10"/>
      <c r="B33" s="24">
        <f t="shared" si="1"/>
        <v>0</v>
      </c>
      <c r="C33" s="24">
        <f t="shared" si="2"/>
        <v>0</v>
      </c>
      <c r="D33" s="11"/>
      <c r="E33" s="11"/>
      <c r="F33" s="14"/>
      <c r="G33" s="14"/>
      <c r="H33" s="14"/>
      <c r="I33" s="14"/>
      <c r="J33" s="23"/>
      <c r="K33" s="14"/>
      <c r="L33" s="14"/>
      <c r="M33" s="14"/>
      <c r="N33" s="23"/>
    </row>
    <row r="34" spans="1:17" s="18" customFormat="1" ht="35.1" customHeight="1" x14ac:dyDescent="0.25">
      <c r="A34" s="9" t="s">
        <v>22</v>
      </c>
      <c r="B34" s="12">
        <f t="shared" si="1"/>
        <v>2052141218.6733487</v>
      </c>
      <c r="C34" s="12">
        <f t="shared" si="2"/>
        <v>445959862.52000004</v>
      </c>
      <c r="D34" s="13">
        <f t="shared" ref="D34:M34" si="8">SUM(D35:D43)</f>
        <v>417643475.53000003</v>
      </c>
      <c r="E34" s="13">
        <f t="shared" si="8"/>
        <v>28316386.990000002</v>
      </c>
      <c r="F34" s="12">
        <f t="shared" si="8"/>
        <v>0</v>
      </c>
      <c r="G34" s="12">
        <f t="shared" si="8"/>
        <v>0</v>
      </c>
      <c r="H34" s="12">
        <f t="shared" si="8"/>
        <v>0</v>
      </c>
      <c r="I34" s="12">
        <f>SUM(I35:I43)</f>
        <v>1606181356.1533487</v>
      </c>
      <c r="J34" s="12">
        <f t="shared" si="8"/>
        <v>32504096.760000002</v>
      </c>
      <c r="K34" s="12">
        <f t="shared" si="8"/>
        <v>32504096.760000002</v>
      </c>
      <c r="L34" s="12">
        <f t="shared" si="8"/>
        <v>0</v>
      </c>
      <c r="M34" s="12">
        <f t="shared" si="8"/>
        <v>0</v>
      </c>
      <c r="N34" s="12">
        <f>SUM(N35:N43)</f>
        <v>2084645315.4333489</v>
      </c>
      <c r="O34" s="19"/>
      <c r="P34" s="17"/>
      <c r="Q34" s="17"/>
    </row>
    <row r="35" spans="1:17" ht="35.1" customHeight="1" x14ac:dyDescent="0.25">
      <c r="A35" s="10" t="s">
        <v>23</v>
      </c>
      <c r="B35" s="24">
        <f t="shared" si="1"/>
        <v>1592412304.7033489</v>
      </c>
      <c r="C35" s="24">
        <f t="shared" si="2"/>
        <v>59922780.24000001</v>
      </c>
      <c r="D35" s="11">
        <v>50051869.510000005</v>
      </c>
      <c r="E35" s="11">
        <v>9870910.7300000004</v>
      </c>
      <c r="F35" s="14"/>
      <c r="G35" s="14"/>
      <c r="H35" s="14"/>
      <c r="I35" s="25">
        <v>1532489524.4633489</v>
      </c>
      <c r="J35" s="23">
        <f>SUM(K35:M35)</f>
        <v>14728453.58</v>
      </c>
      <c r="K35" s="14">
        <v>14728453.58</v>
      </c>
      <c r="L35" s="14"/>
      <c r="M35" s="14"/>
      <c r="N35" s="24">
        <f t="shared" si="4"/>
        <v>1607140758.2833488</v>
      </c>
    </row>
    <row r="36" spans="1:17" ht="35.1" customHeight="1" x14ac:dyDescent="0.25">
      <c r="A36" s="10" t="s">
        <v>24</v>
      </c>
      <c r="B36" s="24">
        <f t="shared" si="1"/>
        <v>52000000</v>
      </c>
      <c r="C36" s="24">
        <f t="shared" si="2"/>
        <v>0</v>
      </c>
      <c r="D36" s="11"/>
      <c r="E36" s="11"/>
      <c r="F36" s="14"/>
      <c r="G36" s="14"/>
      <c r="H36" s="14"/>
      <c r="I36" s="25">
        <v>52000000</v>
      </c>
      <c r="J36" s="23">
        <f t="shared" ref="J36:J43" si="9">SUM(K36:M36)</f>
        <v>0</v>
      </c>
      <c r="K36" s="14"/>
      <c r="L36" s="14"/>
      <c r="M36" s="14"/>
      <c r="N36" s="24">
        <f t="shared" si="4"/>
        <v>52000000</v>
      </c>
    </row>
    <row r="37" spans="1:17" ht="35.1" customHeight="1" x14ac:dyDescent="0.25">
      <c r="A37" s="10" t="s">
        <v>25</v>
      </c>
      <c r="B37" s="24">
        <f t="shared" si="1"/>
        <v>294802877.67000002</v>
      </c>
      <c r="C37" s="24">
        <f t="shared" si="2"/>
        <v>286177183.06</v>
      </c>
      <c r="D37" s="11">
        <v>273660174.20999998</v>
      </c>
      <c r="E37" s="11">
        <v>12517008.850000001</v>
      </c>
      <c r="F37" s="14"/>
      <c r="G37" s="14"/>
      <c r="H37" s="14"/>
      <c r="I37" s="25">
        <v>8625694.6099999994</v>
      </c>
      <c r="J37" s="23">
        <f t="shared" si="9"/>
        <v>11828135.27</v>
      </c>
      <c r="K37" s="14">
        <v>11828135.27</v>
      </c>
      <c r="L37" s="14"/>
      <c r="M37" s="14"/>
      <c r="N37" s="24">
        <f t="shared" si="4"/>
        <v>306631012.94</v>
      </c>
    </row>
    <row r="38" spans="1:17" ht="35.1" customHeight="1" x14ac:dyDescent="0.25">
      <c r="A38" s="10" t="s">
        <v>26</v>
      </c>
      <c r="B38" s="24">
        <f t="shared" si="1"/>
        <v>0</v>
      </c>
      <c r="C38" s="24">
        <f t="shared" si="2"/>
        <v>0</v>
      </c>
      <c r="D38" s="11"/>
      <c r="E38" s="11"/>
      <c r="F38" s="14"/>
      <c r="G38" s="14"/>
      <c r="H38" s="14"/>
      <c r="I38" s="25"/>
      <c r="J38" s="23">
        <f t="shared" si="9"/>
        <v>0</v>
      </c>
      <c r="K38" s="14"/>
      <c r="L38" s="14"/>
      <c r="M38" s="14"/>
      <c r="N38" s="24">
        <f t="shared" si="4"/>
        <v>0</v>
      </c>
    </row>
    <row r="39" spans="1:17" ht="35.1" customHeight="1" x14ac:dyDescent="0.25">
      <c r="A39" s="10" t="s">
        <v>27</v>
      </c>
      <c r="B39" s="24">
        <f t="shared" si="1"/>
        <v>56748394.410000004</v>
      </c>
      <c r="C39" s="24">
        <f t="shared" si="2"/>
        <v>56748394.410000004</v>
      </c>
      <c r="D39" s="11">
        <v>52928889.220000006</v>
      </c>
      <c r="E39" s="11">
        <v>3819505.19</v>
      </c>
      <c r="F39" s="14"/>
      <c r="G39" s="14"/>
      <c r="H39" s="14"/>
      <c r="I39" s="25"/>
      <c r="J39" s="23">
        <f t="shared" si="9"/>
        <v>126533</v>
      </c>
      <c r="K39" s="14">
        <v>126533</v>
      </c>
      <c r="L39" s="14"/>
      <c r="M39" s="14"/>
      <c r="N39" s="24">
        <f t="shared" si="4"/>
        <v>56874927.410000004</v>
      </c>
    </row>
    <row r="40" spans="1:17" ht="35.1" customHeight="1" x14ac:dyDescent="0.25">
      <c r="A40" s="10" t="s">
        <v>28</v>
      </c>
      <c r="B40" s="24">
        <f t="shared" si="1"/>
        <v>11472796.85</v>
      </c>
      <c r="C40" s="24">
        <f t="shared" si="2"/>
        <v>11472796.85</v>
      </c>
      <c r="D40" s="11">
        <v>10961867.879999999</v>
      </c>
      <c r="E40" s="11">
        <v>510928.97</v>
      </c>
      <c r="F40" s="14"/>
      <c r="G40" s="14"/>
      <c r="H40" s="14"/>
      <c r="I40" s="25"/>
      <c r="J40" s="23">
        <f t="shared" si="9"/>
        <v>5820974.9100000001</v>
      </c>
      <c r="K40" s="14">
        <v>5820974.9100000001</v>
      </c>
      <c r="L40" s="14"/>
      <c r="M40" s="14"/>
      <c r="N40" s="24">
        <f t="shared" si="4"/>
        <v>17293771.759999998</v>
      </c>
    </row>
    <row r="41" spans="1:17" ht="35.1" customHeight="1" x14ac:dyDescent="0.25">
      <c r="A41" s="10" t="s">
        <v>29</v>
      </c>
      <c r="B41" s="24">
        <f t="shared" si="1"/>
        <v>26305154.690000001</v>
      </c>
      <c r="C41" s="24">
        <f t="shared" si="2"/>
        <v>13239017.610000001</v>
      </c>
      <c r="D41" s="11">
        <v>13070548.920000002</v>
      </c>
      <c r="E41" s="11">
        <v>168468.69</v>
      </c>
      <c r="F41" s="14"/>
      <c r="G41" s="14"/>
      <c r="H41" s="14"/>
      <c r="I41" s="25">
        <v>13066137.08</v>
      </c>
      <c r="J41" s="23">
        <f t="shared" si="9"/>
        <v>0</v>
      </c>
      <c r="K41" s="14"/>
      <c r="L41" s="14"/>
      <c r="M41" s="14"/>
      <c r="N41" s="24">
        <f t="shared" si="4"/>
        <v>26305154.690000001</v>
      </c>
    </row>
    <row r="42" spans="1:17" ht="35.1" customHeight="1" x14ac:dyDescent="0.25">
      <c r="A42" s="10" t="s">
        <v>30</v>
      </c>
      <c r="B42" s="24">
        <f t="shared" si="1"/>
        <v>0</v>
      </c>
      <c r="C42" s="24">
        <f t="shared" si="2"/>
        <v>0</v>
      </c>
      <c r="D42" s="11"/>
      <c r="E42" s="11"/>
      <c r="F42" s="14"/>
      <c r="G42" s="14"/>
      <c r="H42" s="14"/>
      <c r="I42" s="25"/>
      <c r="J42" s="23">
        <f t="shared" si="9"/>
        <v>0</v>
      </c>
      <c r="K42" s="14"/>
      <c r="L42" s="14"/>
      <c r="M42" s="14"/>
      <c r="N42" s="24">
        <f t="shared" si="4"/>
        <v>0</v>
      </c>
    </row>
    <row r="43" spans="1:17" ht="35.1" customHeight="1" x14ac:dyDescent="0.25">
      <c r="A43" s="10" t="s">
        <v>49</v>
      </c>
      <c r="B43" s="24">
        <f t="shared" si="1"/>
        <v>18399690.349999998</v>
      </c>
      <c r="C43" s="24">
        <f t="shared" si="2"/>
        <v>18399690.349999998</v>
      </c>
      <c r="D43" s="11">
        <v>16970125.789999999</v>
      </c>
      <c r="E43" s="11">
        <v>1429564.56</v>
      </c>
      <c r="F43" s="14"/>
      <c r="G43" s="14"/>
      <c r="H43" s="14"/>
      <c r="I43" s="25"/>
      <c r="J43" s="23">
        <f t="shared" si="9"/>
        <v>0</v>
      </c>
      <c r="K43" s="14"/>
      <c r="L43" s="14"/>
      <c r="M43" s="14"/>
      <c r="N43" s="24">
        <f t="shared" si="4"/>
        <v>18399690.349999998</v>
      </c>
    </row>
    <row r="44" spans="1:17" ht="35.1" customHeight="1" x14ac:dyDescent="0.25">
      <c r="A44" s="10"/>
      <c r="B44" s="24">
        <f t="shared" si="1"/>
        <v>0</v>
      </c>
      <c r="C44" s="24">
        <f t="shared" si="2"/>
        <v>0</v>
      </c>
      <c r="D44" s="11"/>
      <c r="E44" s="11"/>
      <c r="F44" s="14"/>
      <c r="G44" s="14"/>
      <c r="H44" s="14"/>
      <c r="I44" s="14"/>
      <c r="J44" s="23"/>
      <c r="K44" s="14"/>
      <c r="L44" s="14"/>
      <c r="M44" s="14"/>
      <c r="N44" s="23"/>
    </row>
    <row r="45" spans="1:17" ht="35.1" customHeight="1" x14ac:dyDescent="0.25">
      <c r="A45" s="9" t="s">
        <v>46</v>
      </c>
      <c r="B45" s="12">
        <f t="shared" si="1"/>
        <v>492586380.36778533</v>
      </c>
      <c r="C45" s="12">
        <f>+D45+E45+F45</f>
        <v>0</v>
      </c>
      <c r="D45" s="26"/>
      <c r="E45" s="26"/>
      <c r="F45" s="27"/>
      <c r="G45" s="27">
        <v>492586380.36778533</v>
      </c>
      <c r="H45" s="27"/>
      <c r="I45" s="27"/>
      <c r="J45" s="12">
        <f>SUM(K45:M45)</f>
        <v>0</v>
      </c>
      <c r="K45" s="27"/>
      <c r="L45" s="27"/>
      <c r="M45" s="27"/>
      <c r="N45" s="12">
        <f t="shared" si="4"/>
        <v>492586380.36778533</v>
      </c>
    </row>
    <row r="46" spans="1:17" ht="35.1" customHeight="1" x14ac:dyDescent="0.25">
      <c r="A46" s="6"/>
      <c r="B46" s="24">
        <f t="shared" si="1"/>
        <v>0</v>
      </c>
      <c r="C46" s="24">
        <f t="shared" si="2"/>
        <v>0</v>
      </c>
      <c r="D46" s="11"/>
      <c r="E46" s="11"/>
      <c r="F46" s="14"/>
      <c r="G46" s="14"/>
      <c r="H46" s="14"/>
      <c r="I46" s="14"/>
      <c r="J46" s="23"/>
      <c r="K46" s="14"/>
      <c r="L46" s="14"/>
      <c r="M46" s="14"/>
      <c r="N46" s="23"/>
    </row>
    <row r="47" spans="1:17" ht="35.1" customHeight="1" x14ac:dyDescent="0.25">
      <c r="A47" s="16" t="s">
        <v>31</v>
      </c>
      <c r="B47" s="12">
        <f t="shared" si="1"/>
        <v>23142316776.742134</v>
      </c>
      <c r="C47" s="12">
        <f t="shared" si="2"/>
        <v>11700924595.801001</v>
      </c>
      <c r="D47" s="12">
        <f t="shared" ref="D47:N47" si="10">+D45+D34+D23+D10+D19</f>
        <v>10907400708.24</v>
      </c>
      <c r="E47" s="12">
        <f t="shared" si="10"/>
        <v>793523887.56100011</v>
      </c>
      <c r="F47" s="12">
        <f t="shared" si="10"/>
        <v>0</v>
      </c>
      <c r="G47" s="12">
        <f t="shared" si="10"/>
        <v>492586380.36778533</v>
      </c>
      <c r="H47" s="12">
        <f t="shared" si="10"/>
        <v>5564467970.9799995</v>
      </c>
      <c r="I47" s="12">
        <f t="shared" si="10"/>
        <v>5384337829.5933475</v>
      </c>
      <c r="J47" s="12">
        <f t="shared" si="10"/>
        <v>379797244.76999998</v>
      </c>
      <c r="K47" s="12">
        <f t="shared" si="10"/>
        <v>379797244.76999998</v>
      </c>
      <c r="L47" s="12">
        <f t="shared" si="10"/>
        <v>0</v>
      </c>
      <c r="M47" s="12">
        <f t="shared" si="10"/>
        <v>0</v>
      </c>
      <c r="N47" s="12">
        <f t="shared" si="10"/>
        <v>23522114021.512135</v>
      </c>
      <c r="O47" s="33"/>
    </row>
    <row r="48" spans="1:17" ht="14.25" x14ac:dyDescent="0.2">
      <c r="A48" s="1"/>
      <c r="E48" s="28"/>
      <c r="F48" s="28"/>
    </row>
    <row r="49" spans="1:17" s="31" customFormat="1" x14ac:dyDescent="0.2">
      <c r="A49" s="29"/>
      <c r="B49" s="29"/>
      <c r="C49" s="29"/>
      <c r="D49" s="29"/>
      <c r="E49" s="32"/>
      <c r="F49" s="29"/>
      <c r="G49" s="29"/>
      <c r="H49" s="29"/>
      <c r="I49" s="29"/>
      <c r="J49" s="29"/>
      <c r="K49" s="29"/>
      <c r="L49" s="29"/>
      <c r="M49" s="29"/>
      <c r="N49" s="29"/>
      <c r="O49" s="30"/>
      <c r="P49" s="30"/>
      <c r="Q49" s="30"/>
    </row>
  </sheetData>
  <mergeCells count="1">
    <mergeCell ref="A4:N4"/>
  </mergeCells>
  <phoneticPr fontId="0" type="noConversion"/>
  <pageMargins left="0.25" right="0.25" top="0.75" bottom="0.75" header="0.3" footer="0.3"/>
  <pageSetup paperSize="9" scale="28" orientation="landscape" r:id="rId1"/>
  <headerFooter alignWithMargins="0"/>
  <ignoredErrors>
    <ignoredError sqref="N19 J19 J23 N23 J10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FIN FUN MARZO 2021</vt:lpstr>
      <vt:lpstr>'FIN FUN MARZO 2021'!Área_de_impresión</vt:lpstr>
    </vt:vector>
  </TitlesOfParts>
  <Company>MECON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emfelc</dc:creator>
  <cp:lastModifiedBy>claudia vanesa colombo</cp:lastModifiedBy>
  <cp:lastPrinted>2021-08-26T13:20:10Z</cp:lastPrinted>
  <dcterms:created xsi:type="dcterms:W3CDTF">2007-09-17T21:02:16Z</dcterms:created>
  <dcterms:modified xsi:type="dcterms:W3CDTF">2021-08-26T13:20:49Z</dcterms:modified>
</cp:coreProperties>
</file>