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4\ll TRIMESTRE\Sin Formula para publicacion WEB\Reenvio con corrección\"/>
    </mc:Choice>
  </mc:AlternateContent>
  <xr:revisionPtr revIDLastSave="0" documentId="13_ncr:1_{33C0B201-7D05-430B-9D82-89A69A731F06}" xr6:coauthVersionLast="47" xr6:coauthVersionMax="47" xr10:uidLastSave="{00000000-0000-0000-0000-000000000000}"/>
  <bookViews>
    <workbookView xWindow="28680" yWindow="-120" windowWidth="29040" windowHeight="15840" xr2:uid="{92AB488E-B17A-40EA-A6B9-74FC014ADAC7}"/>
  </bookViews>
  <sheets>
    <sheet name="1.4P (l trim)" sheetId="2" r:id="rId1"/>
    <sheet name="1.4P (ll trim)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u" localSheetId="0">#REF!</definedName>
    <definedName name="\u" localSheetId="1">#REF!</definedName>
    <definedName name="\u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\y" localSheetId="0">#REF!</definedName>
    <definedName name="\y" localSheetId="1">#REF!</definedName>
    <definedName name="\y">#REF!</definedName>
    <definedName name="\z" localSheetId="0">#REF!</definedName>
    <definedName name="\z" localSheetId="1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 localSheetId="1">#REF!</definedName>
    <definedName name="_F">#REF!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localSheetId="1" hidden="1">#REF!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 localSheetId="1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localSheetId="1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 localSheetId="1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 localSheetId="1">#REF!</definedName>
    <definedName name="_xlnm.Extract">#REF!</definedName>
    <definedName name="_xlnm.Print_Area" localSheetId="0">'1.4P (l trim)'!$A$1:$G$117</definedName>
    <definedName name="_xlnm.Print_Area" localSheetId="1">'1.4P (ll trim)'!$A$1:$G$115</definedName>
    <definedName name="_xlnm.Print_Area">'[1]Fto. a partir del impuesto'!$D$7:$D$50</definedName>
    <definedName name="B" localSheetId="0">#REF!</definedName>
    <definedName name="B" localSheetId="1">#REF!</definedName>
    <definedName name="B">#REF!</definedName>
    <definedName name="Base_datos_IM" localSheetId="0">#REF!</definedName>
    <definedName name="Base_datos_IM" localSheetId="1">#REF!</definedName>
    <definedName name="Base_datos_IM">#REF!</definedName>
    <definedName name="_xlnm.Database" localSheetId="0">#REF!</definedName>
    <definedName name="_xlnm.Database" localSheetId="1">#REF!</definedName>
    <definedName name="_xlnm.Database">#REF!</definedName>
    <definedName name="BONOSEEUU">#REF!</definedName>
    <definedName name="BORRAR" localSheetId="0">#REF!</definedName>
    <definedName name="BORRAR" localSheetId="1">#REF!</definedName>
    <definedName name="BORRAR">#REF!</definedName>
    <definedName name="C_" localSheetId="0">#REF!</definedName>
    <definedName name="C_" localSheetId="1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>#REF!</definedName>
    <definedName name="Comisiones" localSheetId="0">#REF!</definedName>
    <definedName name="Comisiones" localSheetId="1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 localSheetId="1">#REF!</definedName>
    <definedName name="_xlnm.Criteria">#REF!</definedName>
    <definedName name="Criterios_IM" localSheetId="0">#REF!</definedName>
    <definedName name="Criterios_IM" localSheetId="1">#REF!</definedName>
    <definedName name="Criterios_IM">#REF!</definedName>
    <definedName name="D" localSheetId="0">#REF!</definedName>
    <definedName name="D" localSheetId="1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 localSheetId="1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 localSheetId="1">#REF!</definedName>
    <definedName name="Extracción_IM">#REF!</definedName>
    <definedName name="Fecha_primer_pago">'[3]IPV-BAPRO'!#REF!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hhfhfh">#REF!</definedName>
    <definedName name="hyrg">#REF!</definedName>
    <definedName name="I" localSheetId="0">#REF!</definedName>
    <definedName name="I" localSheetId="1">#REF!</definedName>
    <definedName name="I">#REF!</definedName>
    <definedName name="IMPRIMIR" localSheetId="0">#REF!</definedName>
    <definedName name="IMPRIMIR" localSheetId="1">#REF!</definedName>
    <definedName name="IMPRIMIR">#REF!</definedName>
    <definedName name="J" localSheetId="0">#REF!</definedName>
    <definedName name="J" localSheetId="1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 localSheetId="1">#REF!</definedName>
    <definedName name="K">#REF!</definedName>
    <definedName name="L_" localSheetId="0">#REF!</definedName>
    <definedName name="L_" localSheetId="1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 localSheetId="1">#REF!</definedName>
    <definedName name="M">#REF!</definedName>
    <definedName name="marzo">[4]Tasas!$C$4</definedName>
    <definedName name="N" localSheetId="0">#REF!</definedName>
    <definedName name="N" localSheetId="1">#REF!</definedName>
    <definedName name="N">#REF!</definedName>
    <definedName name="O" localSheetId="0">#REF!</definedName>
    <definedName name="O" localSheetId="1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 localSheetId="1">#REF!</definedName>
    <definedName name="P">#REF!</definedName>
    <definedName name="pagos_por_año">'[3]IPV-BAPRO'!#REF!</definedName>
    <definedName name="PC">[5]Datos!$E$9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name="prueba" localSheetId="0">#REF!</definedName>
    <definedName name="prueba" localSheetId="1">#REF!</definedName>
    <definedName name="prueba">#REF!</definedName>
    <definedName name="Q" localSheetId="0">#REF!</definedName>
    <definedName name="Q" localSheetId="1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 localSheetId="1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 localSheetId="1">#REF!</definedName>
    <definedName name="T">#REF!</definedName>
    <definedName name="tasa_interes_anual">'[3]IPV-BAPRO'!#REF!</definedName>
    <definedName name="TC">[5]Datos!$D$14</definedName>
    <definedName name="TETP">#REF!</definedName>
    <definedName name="_xlnm.Print_Titles">'[1]Fto. a partir del impuesto'!$A$1:$A$65536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 localSheetId="1">#REF!</definedName>
    <definedName name="U">#REF!</definedName>
    <definedName name="V" localSheetId="0">#REF!</definedName>
    <definedName name="V" localSheetId="1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 localSheetId="1">#REF!</definedName>
    <definedName name="W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 localSheetId="1">#REF!</definedName>
    <definedName name="X">#REF!</definedName>
    <definedName name="XC">#REF!</definedName>
    <definedName name="Y" localSheetId="0">#REF!</definedName>
    <definedName name="Y" localSheetId="1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2" l="1"/>
  <c r="D114" i="2"/>
  <c r="C114" i="2"/>
  <c r="B114" i="2"/>
  <c r="E113" i="2"/>
  <c r="D113" i="2"/>
  <c r="C113" i="2"/>
  <c r="B113" i="2"/>
  <c r="F113" i="2" s="1"/>
  <c r="E112" i="2"/>
  <c r="D112" i="2"/>
  <c r="D109" i="2" s="1"/>
  <c r="C112" i="2"/>
  <c r="E111" i="2"/>
  <c r="D111" i="2"/>
  <c r="C111" i="2"/>
  <c r="B111" i="2"/>
  <c r="F111" i="2" s="1"/>
  <c r="E110" i="2"/>
  <c r="D110" i="2"/>
  <c r="C110" i="2"/>
  <c r="C109" i="2" s="1"/>
  <c r="B110" i="2"/>
  <c r="E108" i="2"/>
  <c r="D108" i="2"/>
  <c r="C108" i="2"/>
  <c r="B108" i="2"/>
  <c r="E107" i="2"/>
  <c r="D107" i="2"/>
  <c r="C107" i="2"/>
  <c r="B107" i="2"/>
  <c r="E106" i="2"/>
  <c r="D106" i="2"/>
  <c r="C106" i="2"/>
  <c r="B106" i="2"/>
  <c r="E103" i="2"/>
  <c r="D103" i="2"/>
  <c r="C103" i="2"/>
  <c r="B103" i="2"/>
  <c r="D102" i="2"/>
  <c r="F102" i="2" s="1"/>
  <c r="E101" i="2"/>
  <c r="D101" i="2"/>
  <c r="C101" i="2"/>
  <c r="B101" i="2"/>
  <c r="E100" i="2"/>
  <c r="D100" i="2"/>
  <c r="C100" i="2"/>
  <c r="B100" i="2"/>
  <c r="E99" i="2"/>
  <c r="D99" i="2"/>
  <c r="C99" i="2"/>
  <c r="B99" i="2"/>
  <c r="E98" i="2"/>
  <c r="D98" i="2"/>
  <c r="C98" i="2"/>
  <c r="B98" i="2"/>
  <c r="E96" i="2"/>
  <c r="D96" i="2"/>
  <c r="C96" i="2"/>
  <c r="B96" i="2"/>
  <c r="E95" i="2"/>
  <c r="D95" i="2"/>
  <c r="C95" i="2"/>
  <c r="B95" i="2"/>
  <c r="E94" i="2"/>
  <c r="D94" i="2"/>
  <c r="C94" i="2"/>
  <c r="B94" i="2"/>
  <c r="E87" i="2"/>
  <c r="D87" i="2"/>
  <c r="C87" i="2"/>
  <c r="D86" i="2"/>
  <c r="F86" i="2" s="1"/>
  <c r="F112" i="2" l="1"/>
  <c r="C105" i="2"/>
  <c r="B109" i="2"/>
  <c r="D105" i="2"/>
  <c r="D104" i="2" s="1"/>
  <c r="F98" i="2"/>
  <c r="F101" i="2"/>
  <c r="E105" i="2"/>
  <c r="E104" i="2" s="1"/>
  <c r="F114" i="2"/>
  <c r="F95" i="2"/>
  <c r="F103" i="2"/>
  <c r="F108" i="2"/>
  <c r="E109" i="2"/>
  <c r="B105" i="2"/>
  <c r="B104" i="2" s="1"/>
  <c r="C97" i="2"/>
  <c r="D97" i="2"/>
  <c r="B93" i="2"/>
  <c r="F94" i="2"/>
  <c r="E93" i="2"/>
  <c r="E97" i="2"/>
  <c r="F100" i="2"/>
  <c r="C93" i="2"/>
  <c r="F87" i="2"/>
  <c r="D93" i="2"/>
  <c r="C104" i="2"/>
  <c r="F99" i="2"/>
  <c r="F106" i="2"/>
  <c r="B97" i="2"/>
  <c r="F110" i="2"/>
  <c r="F107" i="2"/>
  <c r="F96" i="2"/>
  <c r="F109" i="2" l="1"/>
  <c r="F93" i="2"/>
  <c r="B92" i="2"/>
  <c r="D88" i="2"/>
  <c r="F97" i="2"/>
  <c r="F92" i="2" s="1"/>
  <c r="E92" i="2"/>
  <c r="D92" i="2"/>
  <c r="C92" i="2"/>
  <c r="E88" i="2"/>
  <c r="C88" i="2"/>
  <c r="F105" i="2"/>
  <c r="F104" i="2" s="1"/>
  <c r="B88" i="2" l="1"/>
  <c r="E90" i="2"/>
  <c r="E115" i="2" s="1"/>
  <c r="C90" i="2"/>
  <c r="C115" i="2" s="1"/>
  <c r="D90" i="2"/>
  <c r="D115" i="2" s="1"/>
  <c r="B90" i="2"/>
  <c r="B115" i="2" s="1"/>
  <c r="F115" i="2" s="1"/>
  <c r="F90" i="2"/>
  <c r="F88" i="2"/>
</calcChain>
</file>

<file path=xl/sharedStrings.xml><?xml version="1.0" encoding="utf-8"?>
<sst xmlns="http://schemas.openxmlformats.org/spreadsheetml/2006/main" count="228" uniqueCount="106">
  <si>
    <t>XVI. OTROS CONCEPTOS NO INFORMADOS</t>
  </si>
  <si>
    <t xml:space="preserve">     . Gastos Figurativos para Aplicacines Financieras </t>
  </si>
  <si>
    <t xml:space="preserve">       - Disminución de Otros Pasivos</t>
  </si>
  <si>
    <t xml:space="preserve">       - Devolución de Otros Préstamos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</si>
  <si>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</si>
  <si>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</si>
  <si>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</si>
  <si>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</si>
  <si>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</si>
  <si>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</si>
  <si>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</si>
  <si>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</si>
  <si>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</si>
  <si>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</si>
  <si>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</si>
  <si>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</si>
  <si>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</si>
  <si>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</si>
  <si>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</si>
  <si>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</si>
  <si>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</si>
  <si>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</si>
  <si>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</si>
  <si>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</si>
  <si>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</si>
  <si>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</si>
  <si>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</si>
  <si>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</si>
  <si>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</si>
  <si>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</si>
  <si>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</si>
  <si>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</si>
  <si>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</si>
  <si>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</si>
  <si>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</si>
  <si>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</si>
  <si>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</si>
  <si>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</si>
  <si>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</si>
  <si>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t xml:space="preserve">           . Dirección Nacional de Vialidad</t>
  </si>
  <si>
    <t xml:space="preserve">           . Consejo Federal de Inversiones</t>
  </si>
  <si>
    <t xml:space="preserve">           . Ministerio de Obras Públicas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</si>
  <si>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</si>
  <si>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</si>
  <si>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</si>
  <si>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</si>
  <si>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</si>
  <si>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Subsidios a MM.CC.</t>
  </si>
  <si>
    <t xml:space="preserve">           . Copartic.Municipios</t>
  </si>
  <si>
    <t xml:space="preserve">                         .   Otras transf. A Empresas Privadas</t>
  </si>
  <si>
    <t xml:space="preserve">                         .  Instituciones de enseñanza privada</t>
  </si>
  <si>
    <t xml:space="preserve">                         . Otras Instituc. Culturales y Soc. S/Fines de Lucro</t>
  </si>
  <si>
    <t xml:space="preserve">                         . Becas</t>
  </si>
  <si>
    <t xml:space="preserve">                         . Ayudas Sociales a Personas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</si>
  <si>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</si>
  <si>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</si>
  <si>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</si>
  <si>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</si>
  <si>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t xml:space="preserve">       - Intereses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</si>
  <si>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</si>
  <si>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</si>
  <si>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</si>
  <si>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t xml:space="preserve">       - Personal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</si>
  <si>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</si>
  <si>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</si>
  <si>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</si>
  <si>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</si>
  <si>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</si>
  <si>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</si>
  <si>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</si>
  <si>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</si>
  <si>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</si>
  <si>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</si>
  <si>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t xml:space="preserve">     - Otros No Tributarios</t>
  </si>
  <si>
    <t xml:space="preserve">     - Alquileres</t>
  </si>
  <si>
    <t xml:space="preserve">     - Canones</t>
  </si>
  <si>
    <t xml:space="preserve">     - Multas</t>
  </si>
  <si>
    <t xml:space="preserve">     - Tasas</t>
  </si>
  <si>
    <t xml:space="preserve">     - Regalías</t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</si>
  <si>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</si>
  <si>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</si>
  <si>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</si>
  <si>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</si>
  <si>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</si>
  <si>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</si>
  <si>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</si>
  <si>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</si>
  <si>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</si>
  <si>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</si>
  <si>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</si>
  <si>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</si>
  <si>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</si>
  <si>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</si>
  <si>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</si>
  <si>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</si>
  <si>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</si>
  <si>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</si>
  <si>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</si>
  <si>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</si>
  <si>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Al 30 de Junio de 2024</t>
  </si>
  <si>
    <t>Anexo I - Articulo 7º de la Reglamentación</t>
  </si>
  <si>
    <t>Planilla 1.4</t>
  </si>
  <si>
    <t>Etapa: Pagado del Ejercicio</t>
  </si>
  <si>
    <t>Al 31 de Marzo de 2024</t>
  </si>
  <si>
    <t>XIV. FUENTES FINANCIERAS</t>
  </si>
  <si>
    <t>-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</si>
</sst>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Courie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50">
    <xf numFmtId="0" fontId="0" fillId="0" borderId="0" xfId="0"/>
    <xf numFmtId="0" fontId="2" fillId="0" borderId="0" xfId="2" applyFont="1"/>
    <xf numFmtId="164" fontId="2" fillId="0" borderId="0" xfId="1" applyNumberFormat="1" applyFont="1"/>
    <xf numFmtId="164" fontId="3" fillId="0" borderId="1" xfId="1" applyNumberFormat="1" applyFont="1" applyFill="1" applyBorder="1"/>
    <xf numFmtId="4" fontId="3" fillId="0" borderId="1" xfId="0" applyNumberFormat="1" applyFont="1" applyBorder="1" applyAlignment="1">
      <alignment vertical="center"/>
    </xf>
    <xf numFmtId="164" fontId="2" fillId="0" borderId="2" xfId="1" applyNumberFormat="1" applyFont="1" applyBorder="1"/>
    <xf numFmtId="164" fontId="3" fillId="0" borderId="2" xfId="1" applyNumberFormat="1" applyFont="1" applyBorder="1"/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4" fontId="2" fillId="0" borderId="0" xfId="2" applyNumberFormat="1" applyFont="1"/>
    <xf numFmtId="164" fontId="3" fillId="0" borderId="1" xfId="1" applyNumberFormat="1" applyFont="1" applyBorder="1"/>
    <xf numFmtId="0" fontId="5" fillId="0" borderId="1" xfId="2" applyFont="1" applyBorder="1"/>
    <xf numFmtId="164" fontId="2" fillId="0" borderId="0" xfId="1" applyNumberFormat="1" applyFont="1" applyAlignment="1">
      <alignment horizontal="right"/>
    </xf>
    <xf numFmtId="164" fontId="3" fillId="0" borderId="5" xfId="1" applyNumberFormat="1" applyFont="1" applyBorder="1"/>
    <xf numFmtId="0" fontId="5" fillId="0" borderId="6" xfId="2" applyFont="1" applyBorder="1"/>
    <xf numFmtId="164" fontId="3" fillId="0" borderId="3" xfId="1" applyNumberFormat="1" applyFont="1" applyBorder="1"/>
    <xf numFmtId="0" fontId="3" fillId="0" borderId="7" xfId="2" applyFont="1" applyBorder="1"/>
    <xf numFmtId="0" fontId="2" fillId="0" borderId="7" xfId="2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2" fillId="0" borderId="10" xfId="2" applyFont="1" applyBorder="1"/>
    <xf numFmtId="0" fontId="2" fillId="0" borderId="7" xfId="2" applyFont="1" applyBorder="1" applyAlignment="1">
      <alignment horizontal="left"/>
    </xf>
    <xf numFmtId="164" fontId="3" fillId="0" borderId="4" xfId="1" applyNumberFormat="1" applyFont="1" applyBorder="1"/>
    <xf numFmtId="164" fontId="2" fillId="0" borderId="3" xfId="1" applyNumberFormat="1" applyFont="1" applyBorder="1"/>
    <xf numFmtId="164" fontId="2" fillId="0" borderId="11" xfId="1" applyNumberFormat="1" applyFont="1" applyBorder="1"/>
    <xf numFmtId="0" fontId="3" fillId="0" borderId="12" xfId="2" applyFont="1" applyBorder="1"/>
    <xf numFmtId="164" fontId="3" fillId="0" borderId="11" xfId="1" applyNumberFormat="1" applyFont="1" applyBorder="1"/>
    <xf numFmtId="0" fontId="7" fillId="0" borderId="5" xfId="2" applyFont="1" applyBorder="1"/>
    <xf numFmtId="0" fontId="2" fillId="0" borderId="12" xfId="2" applyFont="1" applyBorder="1"/>
    <xf numFmtId="49" fontId="7" fillId="0" borderId="5" xfId="2" applyNumberFormat="1" applyFont="1" applyBorder="1" applyAlignment="1">
      <alignment horizontal="center" vertical="center"/>
    </xf>
    <xf numFmtId="0" fontId="2" fillId="0" borderId="13" xfId="2" applyFont="1" applyBorder="1"/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/>
    <xf numFmtId="0" fontId="5" fillId="0" borderId="1" xfId="2" applyFont="1" applyBorder="1" applyAlignment="1">
      <alignment horizontal="centerContinuous" vertical="center"/>
    </xf>
    <xf numFmtId="0" fontId="3" fillId="0" borderId="0" xfId="3" applyFont="1"/>
    <xf numFmtId="0" fontId="5" fillId="0" borderId="0" xfId="2" applyFont="1" applyAlignment="1">
      <alignment horizontal="left"/>
    </xf>
    <xf numFmtId="0" fontId="3" fillId="0" borderId="0" xfId="2" applyFont="1"/>
    <xf numFmtId="4" fontId="3" fillId="0" borderId="0" xfId="2" applyNumberFormat="1" applyFont="1"/>
    <xf numFmtId="4" fontId="2" fillId="0" borderId="0" xfId="2" applyNumberFormat="1" applyFont="1" applyAlignment="1">
      <alignment horizontal="right"/>
    </xf>
    <xf numFmtId="49" fontId="3" fillId="0" borderId="0" xfId="3" applyNumberFormat="1" applyFont="1"/>
    <xf numFmtId="164" fontId="2" fillId="0" borderId="2" xfId="1" applyNumberFormat="1" applyFont="1" applyFill="1" applyBorder="1"/>
    <xf numFmtId="0" fontId="3" fillId="0" borderId="0" xfId="3" applyFont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1209675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26E0B-0E58-477A-A199-1567BF56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1123950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686B23-99FB-4976-9C57-9699CC4A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\SC\IP\24\SC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">
          <cell r="A1" t="str">
            <v>DIRECCION NACIONAL DE</v>
          </cell>
        </row>
      </sheetData>
      <sheetData sheetId="63">
        <row r="1">
          <cell r="A1" t="str">
            <v>DIRECCION NACIONAL DE</v>
          </cell>
        </row>
      </sheetData>
      <sheetData sheetId="64">
        <row r="1">
          <cell r="A1" t="str">
            <v>DIRECCION NACIONAL DE</v>
          </cell>
        </row>
      </sheetData>
      <sheetData sheetId="65">
        <row r="1">
          <cell r="A1" t="str">
            <v>DIRECCION NACIONAL DE</v>
          </cell>
        </row>
      </sheetData>
      <sheetData sheetId="66">
        <row r="1">
          <cell r="A1" t="str">
            <v>DIRECCION NACIONAL DE</v>
          </cell>
        </row>
      </sheetData>
      <sheetData sheetId="67">
        <row r="1">
          <cell r="A1" t="str">
            <v>DIRECCION NACIONAL DE</v>
          </cell>
        </row>
      </sheetData>
      <sheetData sheetId="68">
        <row r="1">
          <cell r="A1" t="str">
            <v>DIRECCION NACIONAL DE</v>
          </cell>
        </row>
      </sheetData>
      <sheetData sheetId="69"/>
      <sheetData sheetId="70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NF MENSUAL CFRF"/>
      <sheetName val="ADM. PUBL. NO FINAN 1.1 TRIM AD"/>
      <sheetName val="2022_2021"/>
      <sheetName val="ADM. PUBL. NO FINAN 1.1 TRIM"/>
      <sheetName val="(ADM CENTRAL ADEC)"/>
      <sheetName val="(ADM CENTRAL CFRF)"/>
      <sheetName val="(ORG DESC ADEC)"/>
      <sheetName val="(ORG DESC CFRF)"/>
      <sheetName val="(FDO FIDUC ADEC)"/>
      <sheetName val="(FDO FIDUC CFRF)"/>
      <sheetName val="(CAJA PREVISIONAL ADEC)"/>
      <sheetName val="(CAJA PREVISIONAL CFRF)"/>
      <sheetName val="ADM. PUBL. NO FINAN 1.1 TRI CAJ"/>
      <sheetName val="CAJA (ADM CENTRAL)"/>
      <sheetName val="CAJA (ORG DESC)"/>
      <sheetName val="CAJA (FDO FIDUC)"/>
      <sheetName val="CAJA (CAJA PREVISIONAL)"/>
      <sheetName val="FIN FUN 1.3"/>
    </sheetNames>
    <sheetDataSet>
      <sheetData sheetId="0" refreshError="1"/>
      <sheetData sheetId="1" refreshError="1"/>
      <sheetData sheetId="2" refreshError="1"/>
      <sheetData sheetId="3" refreshError="1">
        <row r="13">
          <cell r="B13">
            <v>42756.57486683</v>
          </cell>
        </row>
        <row r="131">
          <cell r="D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D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EE00-F86F-4EFC-9184-8BC02BD836D7}">
  <sheetPr>
    <tabColor rgb="FFFFFF00"/>
    <pageSetUpPr fitToPage="1"/>
  </sheetPr>
  <dimension ref="A6:I116"/>
  <sheetViews>
    <sheetView showGridLines="0" tabSelected="1" view="pageBreakPreview" zoomScale="60" zoomScaleNormal="100" workbookViewId="0">
      <pane ySplit="17" topLeftCell="A18" activePane="bottomLeft" state="frozen"/>
      <selection pane="bottomLeft" activeCell="F49" sqref="F49"/>
    </sheetView>
  </sheetViews>
  <sheetFormatPr baseColWidth="10" defaultColWidth="11" defaultRowHeight="15" x14ac:dyDescent="0.25"/>
  <cols>
    <col min="1" max="1" width="48.125" style="1" customWidth="1"/>
    <col min="2" max="2" width="21.75" style="1" customWidth="1"/>
    <col min="3" max="3" width="23.25" style="1" customWidth="1"/>
    <col min="4" max="4" width="15.25" style="1" bestFit="1" customWidth="1"/>
    <col min="5" max="6" width="21.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6" t="s">
        <v>97</v>
      </c>
      <c r="B6" s="46"/>
      <c r="C6" s="46"/>
      <c r="D6" s="46"/>
      <c r="E6" s="46"/>
      <c r="F6" s="46"/>
      <c r="G6" s="41"/>
    </row>
    <row r="7" spans="1:9" x14ac:dyDescent="0.25">
      <c r="A7" s="46" t="s">
        <v>98</v>
      </c>
      <c r="B7" s="46"/>
      <c r="C7" s="46"/>
      <c r="D7" s="46"/>
      <c r="E7" s="46"/>
      <c r="F7" s="46"/>
      <c r="G7" s="41"/>
    </row>
    <row r="8" spans="1:9" x14ac:dyDescent="0.25">
      <c r="A8" s="46" t="s">
        <v>103</v>
      </c>
      <c r="B8" s="46"/>
      <c r="C8" s="46"/>
      <c r="D8" s="46"/>
      <c r="E8" s="46"/>
      <c r="F8" s="46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100</v>
      </c>
      <c r="F10" s="42"/>
      <c r="G10" s="41"/>
    </row>
    <row r="11" spans="1:9" x14ac:dyDescent="0.25">
      <c r="A11" s="44" t="s">
        <v>105</v>
      </c>
      <c r="B11" s="12"/>
      <c r="C11" s="12"/>
      <c r="D11" s="12"/>
      <c r="E11" s="12"/>
      <c r="F11" s="43" t="s">
        <v>101</v>
      </c>
      <c r="G11" s="12"/>
      <c r="H11" s="12"/>
      <c r="I11" s="12"/>
    </row>
    <row r="12" spans="1:9" x14ac:dyDescent="0.25">
      <c r="A12" s="40" t="s">
        <v>102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7" t="s">
        <v>96</v>
      </c>
      <c r="C14" s="48"/>
      <c r="D14" s="48"/>
      <c r="E14" s="48"/>
      <c r="F14" s="49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231610363091.70999</v>
      </c>
      <c r="C19" s="13">
        <v>14729495910.629999</v>
      </c>
      <c r="D19" s="13">
        <v>0</v>
      </c>
      <c r="E19" s="13">
        <v>44520566834.179993</v>
      </c>
      <c r="F19" s="13">
        <v>290860425836.51996</v>
      </c>
      <c r="G19" s="12"/>
    </row>
    <row r="20" spans="1:7" x14ac:dyDescent="0.25">
      <c r="A20" s="19" t="s">
        <v>83</v>
      </c>
      <c r="B20" s="21">
        <v>141701377373.29999</v>
      </c>
      <c r="C20" s="21">
        <v>1827991726.1100001</v>
      </c>
      <c r="D20" s="21">
        <v>0</v>
      </c>
      <c r="E20" s="21">
        <v>11698755620.1</v>
      </c>
      <c r="F20" s="21">
        <v>155228124719.50998</v>
      </c>
      <c r="G20" s="12"/>
    </row>
    <row r="21" spans="1:7" x14ac:dyDescent="0.25">
      <c r="A21" s="19" t="s">
        <v>82</v>
      </c>
      <c r="B21" s="6">
        <v>42756574866.809998</v>
      </c>
      <c r="C21" s="6">
        <v>981883287.81000018</v>
      </c>
      <c r="D21" s="6">
        <v>0</v>
      </c>
      <c r="E21" s="6">
        <v>10927539217.9</v>
      </c>
      <c r="F21" s="6">
        <v>54665997372.519997</v>
      </c>
      <c r="G21" s="12"/>
    </row>
    <row r="22" spans="1:7" x14ac:dyDescent="0.25">
      <c r="A22" s="19" t="s">
        <v>81</v>
      </c>
      <c r="B22" s="6">
        <v>98944802506.48999</v>
      </c>
      <c r="C22" s="6">
        <v>846108438.29999995</v>
      </c>
      <c r="D22" s="6">
        <v>0</v>
      </c>
      <c r="E22" s="6">
        <v>771216402.19999993</v>
      </c>
      <c r="F22" s="6">
        <v>100562127346.98999</v>
      </c>
      <c r="G22" s="12"/>
    </row>
    <row r="23" spans="1:7" x14ac:dyDescent="0.25">
      <c r="A23" s="19" t="s">
        <v>80</v>
      </c>
      <c r="B23" s="29">
        <v>0</v>
      </c>
      <c r="C23" s="29">
        <v>341075505.60000002</v>
      </c>
      <c r="D23" s="29">
        <v>0</v>
      </c>
      <c r="E23" s="29">
        <v>32821811214.07999</v>
      </c>
      <c r="F23" s="29">
        <v>33162886719.679989</v>
      </c>
      <c r="G23" s="12"/>
    </row>
    <row r="24" spans="1:7" x14ac:dyDescent="0.25">
      <c r="A24" s="19" t="s">
        <v>79</v>
      </c>
      <c r="B24" s="25">
        <v>78645008722.690018</v>
      </c>
      <c r="C24" s="25">
        <v>12187705901.84</v>
      </c>
      <c r="D24" s="25">
        <v>0</v>
      </c>
      <c r="E24" s="25">
        <v>0</v>
      </c>
      <c r="F24" s="25">
        <v>90832714624.530014</v>
      </c>
      <c r="G24" s="12"/>
    </row>
    <row r="25" spans="1:7" x14ac:dyDescent="0.25">
      <c r="A25" s="20" t="s">
        <v>78</v>
      </c>
      <c r="B25" s="27">
        <v>73997306853.01001</v>
      </c>
      <c r="C25" s="27">
        <v>0</v>
      </c>
      <c r="D25" s="27">
        <v>0</v>
      </c>
      <c r="E25" s="27">
        <v>0</v>
      </c>
      <c r="F25" s="27">
        <v>73997306853.01001</v>
      </c>
      <c r="G25" s="12"/>
    </row>
    <row r="26" spans="1:7" x14ac:dyDescent="0.25">
      <c r="A26" s="20" t="s">
        <v>77</v>
      </c>
      <c r="B26" s="5">
        <v>1832841824.4999998</v>
      </c>
      <c r="C26" s="5">
        <v>152584759.87</v>
      </c>
      <c r="D26" s="5">
        <v>0</v>
      </c>
      <c r="E26" s="5">
        <v>0</v>
      </c>
      <c r="F26" s="5">
        <v>1985426584.3699999</v>
      </c>
      <c r="G26" s="12"/>
    </row>
    <row r="27" spans="1:7" x14ac:dyDescent="0.25">
      <c r="A27" s="20" t="s">
        <v>76</v>
      </c>
      <c r="B27" s="5">
        <v>161609604.51999998</v>
      </c>
      <c r="C27" s="5">
        <v>10809261.550000001</v>
      </c>
      <c r="D27" s="5">
        <v>0</v>
      </c>
      <c r="E27" s="5">
        <v>0</v>
      </c>
      <c r="F27" s="5">
        <v>172418866.06999999</v>
      </c>
      <c r="G27" s="12"/>
    </row>
    <row r="28" spans="1:7" x14ac:dyDescent="0.25">
      <c r="A28" s="20" t="s">
        <v>75</v>
      </c>
      <c r="B28" s="5">
        <v>2291520381.2700005</v>
      </c>
      <c r="C28" s="5">
        <v>11210041996.780001</v>
      </c>
      <c r="D28" s="5">
        <v>0</v>
      </c>
      <c r="E28" s="5">
        <v>0</v>
      </c>
      <c r="F28" s="5">
        <v>13501562378.050001</v>
      </c>
      <c r="G28" s="12"/>
    </row>
    <row r="29" spans="1:7" x14ac:dyDescent="0.25">
      <c r="A29" s="20" t="s">
        <v>74</v>
      </c>
      <c r="B29" s="5">
        <v>1158556.44</v>
      </c>
      <c r="C29" s="5">
        <v>0</v>
      </c>
      <c r="D29" s="5">
        <v>0</v>
      </c>
      <c r="E29" s="5">
        <v>0</v>
      </c>
      <c r="F29" s="5">
        <v>1158556.44</v>
      </c>
      <c r="G29" s="12"/>
    </row>
    <row r="30" spans="1:7" x14ac:dyDescent="0.25">
      <c r="A30" s="20" t="s">
        <v>73</v>
      </c>
      <c r="B30" s="5">
        <v>360571502.94999999</v>
      </c>
      <c r="C30" s="5">
        <v>814269883.63999987</v>
      </c>
      <c r="D30" s="5">
        <v>0</v>
      </c>
      <c r="E30" s="5">
        <v>0</v>
      </c>
      <c r="F30" s="5">
        <v>1174841386.5899999</v>
      </c>
      <c r="G30" s="12"/>
    </row>
    <row r="31" spans="1:7" x14ac:dyDescent="0.25">
      <c r="A31" s="19" t="s">
        <v>72</v>
      </c>
      <c r="B31" s="25">
        <v>2841667964.8799996</v>
      </c>
      <c r="C31" s="25">
        <v>71295533.870000005</v>
      </c>
      <c r="D31" s="25">
        <v>0</v>
      </c>
      <c r="E31" s="25">
        <v>0</v>
      </c>
      <c r="F31" s="25">
        <v>2912963498.7499995</v>
      </c>
      <c r="G31" s="12"/>
    </row>
    <row r="32" spans="1:7" x14ac:dyDescent="0.25">
      <c r="A32" s="19" t="s">
        <v>71</v>
      </c>
      <c r="B32" s="25">
        <v>6763828357.4899988</v>
      </c>
      <c r="C32" s="25">
        <v>1427243.21</v>
      </c>
      <c r="D32" s="25">
        <v>0</v>
      </c>
      <c r="E32" s="25">
        <v>0</v>
      </c>
      <c r="F32" s="25">
        <v>6765255600.6999989</v>
      </c>
      <c r="G32" s="12"/>
    </row>
    <row r="33" spans="1:7" x14ac:dyDescent="0.25">
      <c r="A33" s="19" t="s">
        <v>70</v>
      </c>
      <c r="B33" s="25">
        <v>1658480673.3500001</v>
      </c>
      <c r="C33" s="25">
        <v>300000000</v>
      </c>
      <c r="D33" s="25">
        <v>0</v>
      </c>
      <c r="E33" s="25">
        <v>0</v>
      </c>
      <c r="F33" s="29">
        <v>1958480673.3500001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1658480673.3500001</v>
      </c>
      <c r="C35" s="6">
        <v>300000000</v>
      </c>
      <c r="D35" s="6">
        <v>0</v>
      </c>
      <c r="E35" s="6">
        <v>0</v>
      </c>
      <c r="F35" s="6">
        <v>1958480673.3500001</v>
      </c>
      <c r="G35" s="12"/>
    </row>
    <row r="36" spans="1:7" x14ac:dyDescent="0.25">
      <c r="A36" s="28" t="s">
        <v>67</v>
      </c>
      <c r="B36" s="6">
        <v>1655401237.2800002</v>
      </c>
      <c r="C36" s="6">
        <v>0</v>
      </c>
      <c r="D36" s="6">
        <v>0</v>
      </c>
      <c r="E36" s="6">
        <v>0</v>
      </c>
      <c r="F36" s="6">
        <v>1655401237.2800002</v>
      </c>
      <c r="G36" s="12"/>
    </row>
    <row r="37" spans="1:7" x14ac:dyDescent="0.25">
      <c r="A37" s="28" t="s">
        <v>66</v>
      </c>
      <c r="B37" s="6">
        <v>3079436.07</v>
      </c>
      <c r="C37" s="6">
        <v>0</v>
      </c>
      <c r="D37" s="6">
        <v>0</v>
      </c>
      <c r="E37" s="6">
        <v>0</v>
      </c>
      <c r="F37" s="6">
        <v>3079436.07</v>
      </c>
      <c r="G37" s="12"/>
    </row>
    <row r="38" spans="1:7" ht="15.75" thickBot="1" x14ac:dyDescent="0.3">
      <c r="A38" s="28" t="s">
        <v>65</v>
      </c>
      <c r="B38" s="6">
        <v>0</v>
      </c>
      <c r="C38" s="6">
        <v>300000000</v>
      </c>
      <c r="D38" s="6">
        <v>0</v>
      </c>
      <c r="E38" s="6">
        <v>0</v>
      </c>
      <c r="F38" s="6">
        <v>300000000</v>
      </c>
      <c r="G38" s="12"/>
    </row>
    <row r="39" spans="1:7" ht="15.75" thickBot="1" x14ac:dyDescent="0.3">
      <c r="A39" s="14" t="s">
        <v>64</v>
      </c>
      <c r="B39" s="13">
        <v>139640858000.98004</v>
      </c>
      <c r="C39" s="13">
        <v>4347665561.9400005</v>
      </c>
      <c r="D39" s="13">
        <v>0</v>
      </c>
      <c r="E39" s="13">
        <v>55300101203.590019</v>
      </c>
      <c r="F39" s="13">
        <v>199288624766.51004</v>
      </c>
      <c r="G39" s="12"/>
    </row>
    <row r="40" spans="1:7" x14ac:dyDescent="0.25">
      <c r="A40" s="19" t="s">
        <v>63</v>
      </c>
      <c r="B40" s="18">
        <v>87867449857.440033</v>
      </c>
      <c r="C40" s="18">
        <v>4335992554.9900007</v>
      </c>
      <c r="D40" s="18">
        <v>0</v>
      </c>
      <c r="E40" s="18">
        <v>514997459.32999998</v>
      </c>
      <c r="F40" s="18">
        <v>92718439871.760025</v>
      </c>
      <c r="G40" s="12"/>
    </row>
    <row r="41" spans="1:7" x14ac:dyDescent="0.25">
      <c r="A41" s="20" t="s">
        <v>62</v>
      </c>
      <c r="B41" s="5">
        <v>80860628902.090027</v>
      </c>
      <c r="C41" s="5">
        <v>3520412764.4700003</v>
      </c>
      <c r="D41" s="5">
        <v>0</v>
      </c>
      <c r="E41" s="5">
        <v>459461475.56</v>
      </c>
      <c r="F41" s="5">
        <v>84840503142.120026</v>
      </c>
      <c r="G41" s="12"/>
    </row>
    <row r="42" spans="1:7" x14ac:dyDescent="0.25">
      <c r="A42" s="20" t="s">
        <v>61</v>
      </c>
      <c r="B42" s="5">
        <v>2517439328.1100006</v>
      </c>
      <c r="C42" s="5">
        <v>157955688.80000001</v>
      </c>
      <c r="D42" s="5">
        <v>0</v>
      </c>
      <c r="E42" s="5">
        <v>18820594.959999997</v>
      </c>
      <c r="F42" s="5">
        <v>2694215611.8700008</v>
      </c>
      <c r="G42" s="12"/>
    </row>
    <row r="43" spans="1:7" x14ac:dyDescent="0.25">
      <c r="A43" s="20" t="s">
        <v>60</v>
      </c>
      <c r="B43" s="5">
        <v>4489381627.2399998</v>
      </c>
      <c r="C43" s="5">
        <v>657624101.72000003</v>
      </c>
      <c r="D43" s="5">
        <v>0</v>
      </c>
      <c r="E43" s="5">
        <v>36715388.809999995</v>
      </c>
      <c r="F43" s="5">
        <v>5183721117.7700005</v>
      </c>
      <c r="G43" s="12"/>
    </row>
    <row r="44" spans="1:7" x14ac:dyDescent="0.25">
      <c r="A44" s="19" t="s">
        <v>59</v>
      </c>
      <c r="B44" s="18">
        <v>590263374.74000001</v>
      </c>
      <c r="C44" s="18">
        <v>0</v>
      </c>
      <c r="D44" s="18">
        <v>0</v>
      </c>
      <c r="E44" s="18">
        <v>0</v>
      </c>
      <c r="F44" s="18">
        <v>590263374.74000001</v>
      </c>
      <c r="G44" s="12"/>
    </row>
    <row r="45" spans="1:7" x14ac:dyDescent="0.25">
      <c r="A45" s="20" t="s">
        <v>58</v>
      </c>
      <c r="B45" s="27">
        <v>590263374.74000001</v>
      </c>
      <c r="C45" s="27">
        <v>0</v>
      </c>
      <c r="D45" s="27">
        <v>0</v>
      </c>
      <c r="E45" s="27">
        <v>0</v>
      </c>
      <c r="F45" s="27">
        <v>590263374.74000001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407819556.50999999</v>
      </c>
      <c r="C47" s="25">
        <v>0</v>
      </c>
      <c r="D47" s="25">
        <v>0</v>
      </c>
      <c r="E47" s="25">
        <v>54768584770.530014</v>
      </c>
      <c r="F47" s="25">
        <v>55176404327.040016</v>
      </c>
      <c r="G47" s="12"/>
    </row>
    <row r="48" spans="1:7" x14ac:dyDescent="0.25">
      <c r="A48" s="19" t="s">
        <v>55</v>
      </c>
      <c r="B48" s="18">
        <v>2796661.29</v>
      </c>
      <c r="C48" s="18">
        <v>11673006.949999999</v>
      </c>
      <c r="D48" s="18">
        <v>0</v>
      </c>
      <c r="E48" s="18">
        <v>288.36</v>
      </c>
      <c r="F48" s="18">
        <v>14469956.599999998</v>
      </c>
      <c r="G48" s="12"/>
    </row>
    <row r="49" spans="1:9" x14ac:dyDescent="0.25">
      <c r="A49" s="19" t="s">
        <v>54</v>
      </c>
      <c r="B49" s="18">
        <v>50772528551</v>
      </c>
      <c r="C49" s="18">
        <v>0</v>
      </c>
      <c r="D49" s="18">
        <v>0</v>
      </c>
      <c r="E49" s="18">
        <v>16518685.369999999</v>
      </c>
      <c r="F49" s="18">
        <v>50789047236.369995</v>
      </c>
      <c r="G49" s="12"/>
    </row>
    <row r="50" spans="1:9" x14ac:dyDescent="0.25">
      <c r="A50" s="20" t="s">
        <v>35</v>
      </c>
      <c r="B50" s="5">
        <v>6727053740.4699993</v>
      </c>
      <c r="C50" s="5">
        <v>0</v>
      </c>
      <c r="D50" s="5">
        <v>0</v>
      </c>
      <c r="E50" s="5">
        <v>16518685.369999999</v>
      </c>
      <c r="F50" s="5">
        <v>6743572425.8399992</v>
      </c>
      <c r="G50" s="12"/>
    </row>
    <row r="51" spans="1:9" x14ac:dyDescent="0.25">
      <c r="A51" s="24" t="s">
        <v>53</v>
      </c>
      <c r="B51" s="5">
        <v>1867387930.8</v>
      </c>
      <c r="C51" s="5">
        <v>0</v>
      </c>
      <c r="D51" s="5">
        <v>0</v>
      </c>
      <c r="E51" s="5">
        <v>16518685.369999999</v>
      </c>
      <c r="F51" s="5">
        <v>1883906616.1699998</v>
      </c>
      <c r="G51" s="12"/>
    </row>
    <row r="52" spans="1:9" x14ac:dyDescent="0.25">
      <c r="A52" s="24" t="s">
        <v>52</v>
      </c>
      <c r="B52" s="5">
        <v>25955154.560000002</v>
      </c>
      <c r="C52" s="5">
        <v>0</v>
      </c>
      <c r="D52" s="5">
        <v>0</v>
      </c>
      <c r="E52" s="5">
        <v>0</v>
      </c>
      <c r="F52" s="5">
        <v>25955154.560000002</v>
      </c>
      <c r="G52" s="12"/>
    </row>
    <row r="53" spans="1:9" x14ac:dyDescent="0.25">
      <c r="A53" s="20" t="s">
        <v>51</v>
      </c>
      <c r="B53" s="5">
        <v>113555623.03999999</v>
      </c>
      <c r="C53" s="5">
        <v>0</v>
      </c>
      <c r="D53" s="5">
        <v>0</v>
      </c>
      <c r="E53" s="5">
        <v>0</v>
      </c>
      <c r="F53" s="5">
        <v>113555623.03999999</v>
      </c>
      <c r="G53" s="12"/>
    </row>
    <row r="54" spans="1:9" x14ac:dyDescent="0.25">
      <c r="A54" s="20" t="s">
        <v>50</v>
      </c>
      <c r="B54" s="5">
        <v>4667515459.6999998</v>
      </c>
      <c r="C54" s="5">
        <v>0</v>
      </c>
      <c r="D54" s="5">
        <v>0</v>
      </c>
      <c r="E54" s="5">
        <v>0</v>
      </c>
      <c r="F54" s="5">
        <v>4667515459.6999998</v>
      </c>
      <c r="G54" s="12"/>
    </row>
    <row r="55" spans="1:9" x14ac:dyDescent="0.25">
      <c r="A55" s="20" t="s">
        <v>49</v>
      </c>
      <c r="B55" s="5">
        <v>52639572.370000005</v>
      </c>
      <c r="C55" s="5">
        <v>0</v>
      </c>
      <c r="D55" s="5">
        <v>0</v>
      </c>
      <c r="E55" s="5">
        <v>0</v>
      </c>
      <c r="F55" s="5">
        <v>52639572.370000005</v>
      </c>
      <c r="G55" s="12"/>
    </row>
    <row r="56" spans="1:9" x14ac:dyDescent="0.25">
      <c r="A56" s="20" t="s">
        <v>34</v>
      </c>
      <c r="B56" s="5">
        <v>44045474810.529999</v>
      </c>
      <c r="C56" s="5">
        <v>0</v>
      </c>
      <c r="D56" s="5">
        <v>0</v>
      </c>
      <c r="E56" s="5">
        <v>0</v>
      </c>
      <c r="F56" s="5">
        <v>44045474810.529999</v>
      </c>
      <c r="G56" s="12"/>
    </row>
    <row r="57" spans="1:9" x14ac:dyDescent="0.25">
      <c r="A57" s="20" t="s">
        <v>48</v>
      </c>
      <c r="B57" s="5">
        <v>32341772384.329998</v>
      </c>
      <c r="C57" s="5">
        <v>0</v>
      </c>
      <c r="D57" s="5">
        <v>0</v>
      </c>
      <c r="E57" s="5">
        <v>0</v>
      </c>
      <c r="F57" s="5">
        <v>32341772384.329998</v>
      </c>
      <c r="G57" s="12"/>
    </row>
    <row r="58" spans="1:9" x14ac:dyDescent="0.25">
      <c r="A58" s="20" t="s">
        <v>47</v>
      </c>
      <c r="B58" s="5">
        <v>921265087.35000002</v>
      </c>
      <c r="C58" s="5">
        <v>0</v>
      </c>
      <c r="D58" s="5">
        <v>0</v>
      </c>
      <c r="E58" s="5">
        <v>0</v>
      </c>
      <c r="F58" s="5">
        <v>921265087.35000002</v>
      </c>
      <c r="G58" s="12"/>
    </row>
    <row r="59" spans="1:9" x14ac:dyDescent="0.25">
      <c r="A59" s="20" t="s">
        <v>46</v>
      </c>
      <c r="B59" s="5">
        <v>10782437338.85</v>
      </c>
      <c r="C59" s="5">
        <v>0</v>
      </c>
      <c r="D59" s="5">
        <v>0</v>
      </c>
      <c r="E59" s="5">
        <v>0</v>
      </c>
      <c r="F59" s="5">
        <v>10782437338.85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91969505090.72995</v>
      </c>
      <c r="C61" s="13">
        <v>10381830348.689999</v>
      </c>
      <c r="D61" s="13">
        <v>0</v>
      </c>
      <c r="E61" s="13">
        <v>-10779534369.410027</v>
      </c>
      <c r="F61" s="13">
        <v>91571801070.009918</v>
      </c>
      <c r="G61" s="12"/>
      <c r="H61" s="12"/>
      <c r="I61" s="12"/>
    </row>
    <row r="62" spans="1:9" ht="15.75" thickBot="1" x14ac:dyDescent="0.3">
      <c r="A62" s="14" t="s">
        <v>44</v>
      </c>
      <c r="B62" s="13">
        <v>7520056.7299999995</v>
      </c>
      <c r="C62" s="13">
        <v>321394387.38</v>
      </c>
      <c r="D62" s="13">
        <v>0</v>
      </c>
      <c r="E62" s="13">
        <v>0</v>
      </c>
      <c r="F62" s="13">
        <v>328914444.11000001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0</v>
      </c>
      <c r="C64" s="6">
        <v>226244127.34999999</v>
      </c>
      <c r="D64" s="6">
        <v>0</v>
      </c>
      <c r="E64" s="6">
        <v>0</v>
      </c>
      <c r="F64" s="6">
        <v>226244127.34999999</v>
      </c>
      <c r="G64" s="12"/>
    </row>
    <row r="65" spans="1:7" x14ac:dyDescent="0.25">
      <c r="A65" s="20" t="s">
        <v>35</v>
      </c>
      <c r="B65" s="6"/>
      <c r="C65" s="6"/>
      <c r="D65" s="6"/>
      <c r="E65" s="6"/>
      <c r="F65" s="6">
        <v>0</v>
      </c>
      <c r="G65" s="12"/>
    </row>
    <row r="66" spans="1:7" x14ac:dyDescent="0.25">
      <c r="A66" s="20" t="s">
        <v>34</v>
      </c>
      <c r="B66" s="6">
        <v>0</v>
      </c>
      <c r="C66" s="6">
        <v>226244127.34999999</v>
      </c>
      <c r="D66" s="6">
        <v>0</v>
      </c>
      <c r="E66" s="6">
        <v>0</v>
      </c>
      <c r="F66" s="6">
        <v>226244127.34999999</v>
      </c>
      <c r="G66" s="12"/>
    </row>
    <row r="67" spans="1:7" x14ac:dyDescent="0.25">
      <c r="A67" s="20" t="s">
        <v>41</v>
      </c>
      <c r="B67" s="5">
        <v>0</v>
      </c>
      <c r="C67" s="6"/>
      <c r="D67" s="6"/>
      <c r="E67" s="6"/>
      <c r="F67" s="6">
        <v>0</v>
      </c>
      <c r="G67" s="12"/>
    </row>
    <row r="68" spans="1:7" x14ac:dyDescent="0.25">
      <c r="A68" s="20" t="s">
        <v>40</v>
      </c>
      <c r="B68" s="6"/>
      <c r="C68" s="5">
        <v>200000000</v>
      </c>
      <c r="D68" s="6"/>
      <c r="E68" s="6"/>
      <c r="F68" s="6">
        <v>200000000</v>
      </c>
      <c r="G68" s="12"/>
    </row>
    <row r="69" spans="1:7" x14ac:dyDescent="0.25">
      <c r="A69" s="20" t="s">
        <v>39</v>
      </c>
      <c r="B69" s="6"/>
      <c r="C69" s="5">
        <v>26244127.350000001</v>
      </c>
      <c r="D69" s="6"/>
      <c r="E69" s="6"/>
      <c r="F69" s="6">
        <v>26244127.350000001</v>
      </c>
      <c r="G69" s="12"/>
    </row>
    <row r="70" spans="1:7" x14ac:dyDescent="0.25">
      <c r="A70" s="23" t="s">
        <v>31</v>
      </c>
      <c r="B70" s="6"/>
      <c r="C70" s="6"/>
      <c r="D70" s="6"/>
      <c r="E70" s="6"/>
      <c r="F70" s="6">
        <v>0</v>
      </c>
      <c r="G70" s="12"/>
    </row>
    <row r="71" spans="1:7" ht="15.75" thickBot="1" x14ac:dyDescent="0.3">
      <c r="A71" s="19" t="s">
        <v>21</v>
      </c>
      <c r="B71" s="22">
        <v>7520056.7299999995</v>
      </c>
      <c r="C71" s="22">
        <v>95150260.030000001</v>
      </c>
      <c r="D71" s="22">
        <v>0</v>
      </c>
      <c r="E71" s="22">
        <v>0</v>
      </c>
      <c r="F71" s="22">
        <v>102670316.76000001</v>
      </c>
      <c r="G71" s="12"/>
    </row>
    <row r="72" spans="1:7" ht="15.75" thickBot="1" x14ac:dyDescent="0.3">
      <c r="A72" s="14" t="s">
        <v>38</v>
      </c>
      <c r="B72" s="13">
        <v>192077733.01999998</v>
      </c>
      <c r="C72" s="13">
        <v>386544260.13999999</v>
      </c>
      <c r="D72" s="13">
        <v>0</v>
      </c>
      <c r="E72" s="13">
        <v>1553500</v>
      </c>
      <c r="F72" s="13">
        <v>580175493.15999997</v>
      </c>
      <c r="G72" s="12"/>
    </row>
    <row r="73" spans="1:7" x14ac:dyDescent="0.25">
      <c r="A73" s="19" t="s">
        <v>37</v>
      </c>
      <c r="B73" s="21">
        <v>192077733.01999998</v>
      </c>
      <c r="C73" s="21">
        <v>386428010.13999999</v>
      </c>
      <c r="D73" s="21">
        <v>0</v>
      </c>
      <c r="E73" s="21">
        <v>1553500</v>
      </c>
      <c r="F73" s="21">
        <v>580059243.15999997</v>
      </c>
      <c r="G73" s="12"/>
    </row>
    <row r="74" spans="1:7" x14ac:dyDescent="0.25">
      <c r="A74" s="19" t="s">
        <v>36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2"/>
    </row>
    <row r="75" spans="1:7" x14ac:dyDescent="0.25">
      <c r="A75" s="20" t="s">
        <v>35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12"/>
    </row>
    <row r="76" spans="1:7" x14ac:dyDescent="0.25">
      <c r="A76" s="20" t="s">
        <v>34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12"/>
    </row>
    <row r="77" spans="1:7" x14ac:dyDescent="0.25">
      <c r="A77" s="20" t="s">
        <v>33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12"/>
    </row>
    <row r="78" spans="1:7" x14ac:dyDescent="0.25">
      <c r="A78" s="20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116250</v>
      </c>
      <c r="D80" s="6">
        <v>0</v>
      </c>
      <c r="E80" s="6">
        <v>0</v>
      </c>
      <c r="F80" s="18">
        <v>116250</v>
      </c>
      <c r="G80" s="12"/>
    </row>
    <row r="81" spans="1:8" ht="15.75" thickBot="1" x14ac:dyDescent="0.3">
      <c r="A81" s="14" t="s">
        <v>29</v>
      </c>
      <c r="B81" s="13">
        <v>231617883148.44</v>
      </c>
      <c r="C81" s="13">
        <v>15050890298.009998</v>
      </c>
      <c r="D81" s="13">
        <v>0</v>
      </c>
      <c r="E81" s="13">
        <v>44520566834.179993</v>
      </c>
      <c r="F81" s="13">
        <v>291189340280.62994</v>
      </c>
      <c r="G81" s="12"/>
      <c r="H81" s="12"/>
    </row>
    <row r="82" spans="1:8" ht="15.75" thickBot="1" x14ac:dyDescent="0.3">
      <c r="A82" s="14" t="s">
        <v>28</v>
      </c>
      <c r="B82" s="13">
        <v>139832935734.00003</v>
      </c>
      <c r="C82" s="13">
        <v>4734209822.0800009</v>
      </c>
      <c r="D82" s="13">
        <v>0</v>
      </c>
      <c r="E82" s="13">
        <v>55301654703.590019</v>
      </c>
      <c r="F82" s="13">
        <v>199868800259.67004</v>
      </c>
      <c r="G82" s="12"/>
      <c r="H82" s="12"/>
    </row>
    <row r="83" spans="1:8" ht="15.75" thickBot="1" x14ac:dyDescent="0.3">
      <c r="A83" s="14" t="s">
        <v>27</v>
      </c>
      <c r="B83" s="13">
        <v>139242672359.26004</v>
      </c>
      <c r="C83" s="13">
        <v>4734209822.0800009</v>
      </c>
      <c r="D83" s="13">
        <v>0</v>
      </c>
      <c r="E83" s="13">
        <v>55301654703.590019</v>
      </c>
      <c r="F83" s="13">
        <v>199278536884.93005</v>
      </c>
      <c r="G83" s="12"/>
      <c r="H83" s="12"/>
    </row>
    <row r="84" spans="1:8" ht="15.75" thickBot="1" x14ac:dyDescent="0.3">
      <c r="A84" s="14" t="s">
        <v>26</v>
      </c>
      <c r="B84" s="13">
        <v>91784947414.439972</v>
      </c>
      <c r="C84" s="13">
        <v>10316680475.929996</v>
      </c>
      <c r="D84" s="13">
        <v>0</v>
      </c>
      <c r="E84" s="13">
        <v>-10781087869.410027</v>
      </c>
      <c r="F84" s="13">
        <v>91320540020.9599</v>
      </c>
      <c r="G84" s="12"/>
      <c r="H84" s="12"/>
    </row>
    <row r="85" spans="1:8" ht="15.75" thickBot="1" x14ac:dyDescent="0.3">
      <c r="B85" s="15"/>
      <c r="C85" s="15"/>
      <c r="D85" s="15"/>
      <c r="E85" s="15"/>
      <c r="F85" s="15"/>
    </row>
    <row r="86" spans="1:8" ht="15.75" thickBot="1" x14ac:dyDescent="0.3">
      <c r="A86" s="17" t="s">
        <v>25</v>
      </c>
      <c r="B86" s="13">
        <v>0</v>
      </c>
      <c r="C86" s="13">
        <v>3802984497.9099998</v>
      </c>
      <c r="D86" s="13">
        <f>+'[6]ADM. PUBL. NO FINAN 1.1 TRIM'!D131</f>
        <v>0</v>
      </c>
      <c r="E86" s="13">
        <v>21000000000</v>
      </c>
      <c r="F86" s="13">
        <f>+SUM(B86:E86)</f>
        <v>24802984497.91</v>
      </c>
      <c r="H86" s="12"/>
    </row>
    <row r="87" spans="1:8" ht="15.75" thickBot="1" x14ac:dyDescent="0.3">
      <c r="A87" s="17" t="s">
        <v>24</v>
      </c>
      <c r="B87" s="16">
        <v>24782018497.91</v>
      </c>
      <c r="C87" s="16">
        <f>+'[6]ADM. PUBL. NO FINAN 1.1 TRIM'!C132</f>
        <v>0</v>
      </c>
      <c r="D87" s="16">
        <f>+'[6]ADM. PUBL. NO FINAN 1.1 TRIM'!D132</f>
        <v>0</v>
      </c>
      <c r="E87" s="16">
        <f>+'[6]ADM. PUBL. NO FINAN 1.1 TRIM'!E132</f>
        <v>0</v>
      </c>
      <c r="F87" s="16">
        <f>+SUM(B87:E87)</f>
        <v>24782018497.91</v>
      </c>
      <c r="H87" s="12"/>
    </row>
    <row r="88" spans="1:8" ht="15.75" thickBot="1" x14ac:dyDescent="0.3">
      <c r="A88" s="14" t="s">
        <v>23</v>
      </c>
      <c r="B88" s="16">
        <f>+B81-B83</f>
        <v>92375210789.179962</v>
      </c>
      <c r="C88" s="16">
        <f>+C81-C83</f>
        <v>10316680475.929996</v>
      </c>
      <c r="D88" s="16">
        <f>+D81-D83</f>
        <v>0</v>
      </c>
      <c r="E88" s="16">
        <f>+E81-E83</f>
        <v>-10781087869.410027</v>
      </c>
      <c r="F88" s="16">
        <f>+F81-F83</f>
        <v>91910803395.69989</v>
      </c>
      <c r="H88" s="12"/>
    </row>
    <row r="89" spans="1:8" ht="15.75" thickBot="1" x14ac:dyDescent="0.3">
      <c r="B89" s="15"/>
      <c r="C89" s="15"/>
      <c r="D89" s="15"/>
      <c r="E89" s="15"/>
      <c r="F89" s="15"/>
    </row>
    <row r="90" spans="1:8" ht="15.75" thickBot="1" x14ac:dyDescent="0.3">
      <c r="A90" s="14" t="s">
        <v>22</v>
      </c>
      <c r="B90" s="13">
        <f>+B84+B86-B87</f>
        <v>67002928916.529968</v>
      </c>
      <c r="C90" s="13">
        <f>+C84+C86-C87</f>
        <v>14119664973.839996</v>
      </c>
      <c r="D90" s="13">
        <f>+D84+D86-D87</f>
        <v>0</v>
      </c>
      <c r="E90" s="13">
        <f>+E84+E86-E87</f>
        <v>10218912130.589973</v>
      </c>
      <c r="F90" s="13">
        <f>+F84+F86-F87</f>
        <v>91341506020.9599</v>
      </c>
      <c r="G90" s="12"/>
      <c r="H90" s="12"/>
    </row>
    <row r="91" spans="1:8" ht="15.75" thickBot="1" x14ac:dyDescent="0.3">
      <c r="B91" s="2"/>
      <c r="C91" s="2"/>
      <c r="D91" s="2"/>
      <c r="E91" s="2"/>
      <c r="F91" s="2"/>
    </row>
    <row r="92" spans="1:8" ht="15.75" thickBot="1" x14ac:dyDescent="0.3">
      <c r="A92" s="4" t="s">
        <v>104</v>
      </c>
      <c r="B92" s="3">
        <f>+B93+B97+B103</f>
        <v>79841828379.630005</v>
      </c>
      <c r="C92" s="3">
        <f>+C93+C97+C103</f>
        <v>676312846.37</v>
      </c>
      <c r="D92" s="3">
        <f>+D93+D97+D103</f>
        <v>0</v>
      </c>
      <c r="E92" s="3">
        <f>+E93+E97+E103</f>
        <v>6260049077.9200001</v>
      </c>
      <c r="F92" s="3">
        <f>+F93+F97+F103</f>
        <v>86778190303.919998</v>
      </c>
    </row>
    <row r="93" spans="1:8" x14ac:dyDescent="0.25">
      <c r="A93" s="7" t="s">
        <v>21</v>
      </c>
      <c r="B93" s="10">
        <f>+B94+B95+B96</f>
        <v>0</v>
      </c>
      <c r="C93" s="10">
        <f>+C94+C95+C96</f>
        <v>0</v>
      </c>
      <c r="D93" s="10">
        <f>+D94+D95+D96</f>
        <v>0</v>
      </c>
      <c r="E93" s="10">
        <f>+E94+E95+E96</f>
        <v>0</v>
      </c>
      <c r="F93" s="10">
        <f>+F94+F95+F96</f>
        <v>0</v>
      </c>
    </row>
    <row r="94" spans="1:8" x14ac:dyDescent="0.25">
      <c r="A94" s="8" t="s">
        <v>20</v>
      </c>
      <c r="B94" s="5">
        <f>+'[6]ADM. PUBL. NO FINAN 1.1 TRIM'!B139</f>
        <v>0</v>
      </c>
      <c r="C94" s="5">
        <f>+'[6]ADM. PUBL. NO FINAN 1.1 TRIM'!C139</f>
        <v>0</v>
      </c>
      <c r="D94" s="5">
        <f>+'[6]ADM. PUBL. NO FINAN 1.1 TRIM'!D139</f>
        <v>0</v>
      </c>
      <c r="E94" s="5">
        <f>+'[6]ADM. PUBL. NO FINAN 1.1 TRIM'!E139</f>
        <v>0</v>
      </c>
      <c r="F94" s="5">
        <f>+SUM(B94:E94)</f>
        <v>0</v>
      </c>
    </row>
    <row r="95" spans="1:8" x14ac:dyDescent="0.25">
      <c r="A95" s="8" t="s">
        <v>19</v>
      </c>
      <c r="B95" s="5">
        <f>+'[6]ADM. PUBL. NO FINAN 1.1 TRIM'!B140</f>
        <v>0</v>
      </c>
      <c r="C95" s="5">
        <f>+'[6]ADM. PUBL. NO FINAN 1.1 TRIM'!C140</f>
        <v>0</v>
      </c>
      <c r="D95" s="5">
        <f>+'[6]ADM. PUBL. NO FINAN 1.1 TRIM'!D140</f>
        <v>0</v>
      </c>
      <c r="E95" s="5">
        <f>+'[6]ADM. PUBL. NO FINAN 1.1 TRIM'!E140</f>
        <v>0</v>
      </c>
      <c r="F95" s="5">
        <f>+SUM(B95:E95)</f>
        <v>0</v>
      </c>
    </row>
    <row r="96" spans="1:8" x14ac:dyDescent="0.25">
      <c r="A96" s="8" t="s">
        <v>7</v>
      </c>
      <c r="B96" s="5">
        <f>+'[6]ADM. PUBL. NO FINAN 1.1 TRIM'!B141</f>
        <v>0</v>
      </c>
      <c r="C96" s="5">
        <f>+'[6]ADM. PUBL. NO FINAN 1.1 TRIM'!C141</f>
        <v>0</v>
      </c>
      <c r="D96" s="5">
        <f>+'[6]ADM. PUBL. NO FINAN 1.1 TRIM'!D141</f>
        <v>0</v>
      </c>
      <c r="E96" s="5">
        <f>+'[6]ADM. PUBL. NO FINAN 1.1 TRIM'!E141</f>
        <v>0</v>
      </c>
      <c r="F96" s="5">
        <f>+SUM(B96:E96)</f>
        <v>0</v>
      </c>
    </row>
    <row r="97" spans="1:6" x14ac:dyDescent="0.25">
      <c r="A97" s="7" t="s">
        <v>18</v>
      </c>
      <c r="B97" s="9">
        <f>+B98+B99+B100+B101+B102</f>
        <v>79841828379.630005</v>
      </c>
      <c r="C97" s="9">
        <f>+C98+C99+C100+C101+C102</f>
        <v>676312846.37</v>
      </c>
      <c r="D97" s="9">
        <f>+D98+D99+D100+D101+D102</f>
        <v>0</v>
      </c>
      <c r="E97" s="9">
        <f>+E98+E99+E100+E101+E102</f>
        <v>6260049077.9200001</v>
      </c>
      <c r="F97" s="11">
        <f>+F98+F99+F100+F101+F102</f>
        <v>86778190303.919998</v>
      </c>
    </row>
    <row r="98" spans="1:6" x14ac:dyDescent="0.25">
      <c r="A98" s="8" t="s">
        <v>17</v>
      </c>
      <c r="B98" s="5">
        <f>+'[6]ADM. PUBL. NO FINAN 1.1 TRIM'!B143</f>
        <v>0</v>
      </c>
      <c r="C98" s="5">
        <f>+'[6]ADM. PUBL. NO FINAN 1.1 TRIM'!C143</f>
        <v>0</v>
      </c>
      <c r="D98" s="5">
        <f>+'[6]ADM. PUBL. NO FINAN 1.1 TRIM'!D143</f>
        <v>0</v>
      </c>
      <c r="E98" s="5">
        <f>+'[6]ADM. PUBL. NO FINAN 1.1 TRIM'!E143</f>
        <v>0</v>
      </c>
      <c r="F98" s="5">
        <f t="shared" ref="F98:F103" si="0">+SUM(B98:E98)</f>
        <v>0</v>
      </c>
    </row>
    <row r="99" spans="1:6" x14ac:dyDescent="0.25">
      <c r="A99" s="8" t="s">
        <v>16</v>
      </c>
      <c r="B99" s="5">
        <f>+'[6]ADM. PUBL. NO FINAN 1.1 TRIM'!B144</f>
        <v>0</v>
      </c>
      <c r="C99" s="5">
        <f>+'[6]ADM. PUBL. NO FINAN 1.1 TRIM'!C144</f>
        <v>0</v>
      </c>
      <c r="D99" s="5">
        <f>+'[6]ADM. PUBL. NO FINAN 1.1 TRIM'!D144</f>
        <v>0</v>
      </c>
      <c r="E99" s="5">
        <f>+'[6]ADM. PUBL. NO FINAN 1.1 TRIM'!E144</f>
        <v>0</v>
      </c>
      <c r="F99" s="5">
        <f t="shared" si="0"/>
        <v>0</v>
      </c>
    </row>
    <row r="100" spans="1:6" x14ac:dyDescent="0.25">
      <c r="A100" s="8" t="s">
        <v>15</v>
      </c>
      <c r="B100" s="5">
        <f>+'[6]ADM. PUBL. NO FINAN 1.1 TRIM'!B145</f>
        <v>0</v>
      </c>
      <c r="C100" s="5">
        <f>+'[6]ADM. PUBL. NO FINAN 1.1 TRIM'!C145</f>
        <v>0</v>
      </c>
      <c r="D100" s="5">
        <f>+'[6]ADM. PUBL. NO FINAN 1.1 TRIM'!D145</f>
        <v>0</v>
      </c>
      <c r="E100" s="5">
        <f>+'[6]ADM. PUBL. NO FINAN 1.1 TRIM'!E145</f>
        <v>0</v>
      </c>
      <c r="F100" s="5">
        <f t="shared" si="0"/>
        <v>0</v>
      </c>
    </row>
    <row r="101" spans="1:6" x14ac:dyDescent="0.25">
      <c r="A101" s="8" t="s">
        <v>14</v>
      </c>
      <c r="B101" s="5">
        <f>+'[6]ADM. PUBL. NO FINAN 1.1 TRIM'!B146</f>
        <v>0</v>
      </c>
      <c r="C101" s="5">
        <f>+'[6]ADM. PUBL. NO FINAN 1.1 TRIM'!C146</f>
        <v>0</v>
      </c>
      <c r="D101" s="5">
        <f>+'[6]ADM. PUBL. NO FINAN 1.1 TRIM'!D146</f>
        <v>0</v>
      </c>
      <c r="E101" s="5">
        <f>+'[6]ADM. PUBL. NO FINAN 1.1 TRIM'!E146</f>
        <v>0</v>
      </c>
      <c r="F101" s="5">
        <f t="shared" si="0"/>
        <v>0</v>
      </c>
    </row>
    <row r="102" spans="1:6" x14ac:dyDescent="0.25">
      <c r="A102" s="8" t="s">
        <v>13</v>
      </c>
      <c r="B102" s="45">
        <v>79841828379.630005</v>
      </c>
      <c r="C102" s="45">
        <v>676312846.37</v>
      </c>
      <c r="D102" s="45">
        <f>+'[6]ADM. PUBL. NO FINAN 1.1 TRIM'!D147</f>
        <v>0</v>
      </c>
      <c r="E102" s="45">
        <v>6260049077.9200001</v>
      </c>
      <c r="F102" s="45">
        <f t="shared" si="0"/>
        <v>86778190303.919998</v>
      </c>
    </row>
    <row r="103" spans="1:6" ht="15.75" thickBot="1" x14ac:dyDescent="0.3">
      <c r="A103" s="7" t="s">
        <v>12</v>
      </c>
      <c r="B103" s="6">
        <f>+'[6]ADM. PUBL. NO FINAN 1.1 TRIM'!B148</f>
        <v>0</v>
      </c>
      <c r="C103" s="6">
        <f>+'[6]ADM. PUBL. NO FINAN 1.1 TRIM'!C148</f>
        <v>0</v>
      </c>
      <c r="D103" s="6">
        <f>+'[6]ADM. PUBL. NO FINAN 1.1 TRIM'!D148</f>
        <v>0</v>
      </c>
      <c r="E103" s="6">
        <f>+'[6]ADM. PUBL. NO FINAN 1.1 TRIM'!E148</f>
        <v>0</v>
      </c>
      <c r="F103" s="5">
        <f t="shared" si="0"/>
        <v>0</v>
      </c>
    </row>
    <row r="104" spans="1:6" ht="15.75" thickBot="1" x14ac:dyDescent="0.3">
      <c r="A104" s="4" t="s">
        <v>11</v>
      </c>
      <c r="B104" s="3">
        <f>+B105+B109+B114</f>
        <v>7026363358.5100002</v>
      </c>
      <c r="C104" s="3">
        <f>+C105+C109+C114</f>
        <v>0</v>
      </c>
      <c r="D104" s="3">
        <f>+D105+D109+D114</f>
        <v>0</v>
      </c>
      <c r="E104" s="3">
        <f>+E105+E109+E114</f>
        <v>0</v>
      </c>
      <c r="F104" s="3">
        <f>+F105+F109+F114</f>
        <v>7026363358.5100002</v>
      </c>
    </row>
    <row r="105" spans="1:6" x14ac:dyDescent="0.25">
      <c r="A105" s="8" t="s">
        <v>10</v>
      </c>
      <c r="B105" s="10">
        <f>+B106+B107+B108</f>
        <v>0</v>
      </c>
      <c r="C105" s="10">
        <f>+C106+C107+C108</f>
        <v>0</v>
      </c>
      <c r="D105" s="10">
        <f>+D106+D107+D108</f>
        <v>0</v>
      </c>
      <c r="E105" s="10">
        <f>+E106+E107+E108</f>
        <v>0</v>
      </c>
      <c r="F105" s="10">
        <f>+F106+F107+F108</f>
        <v>0</v>
      </c>
    </row>
    <row r="106" spans="1:6" x14ac:dyDescent="0.25">
      <c r="A106" s="8" t="s">
        <v>9</v>
      </c>
      <c r="B106" s="5">
        <f>+'[6]ADM. PUBL. NO FINAN 1.1 TRIM'!B151</f>
        <v>0</v>
      </c>
      <c r="C106" s="5">
        <f>+'[6]ADM. PUBL. NO FINAN 1.1 TRIM'!C151</f>
        <v>0</v>
      </c>
      <c r="D106" s="5">
        <f>+'[6]ADM. PUBL. NO FINAN 1.1 TRIM'!D151</f>
        <v>0</v>
      </c>
      <c r="E106" s="5">
        <f>+'[6]ADM. PUBL. NO FINAN 1.1 TRIM'!E151</f>
        <v>0</v>
      </c>
      <c r="F106" s="5">
        <f>+SUM(B106:E106)</f>
        <v>0</v>
      </c>
    </row>
    <row r="107" spans="1:6" x14ac:dyDescent="0.25">
      <c r="A107" s="8" t="s">
        <v>8</v>
      </c>
      <c r="B107" s="5">
        <f>+'[6]ADM. PUBL. NO FINAN 1.1 TRIM'!B152</f>
        <v>0</v>
      </c>
      <c r="C107" s="5">
        <f>+'[6]ADM. PUBL. NO FINAN 1.1 TRIM'!C152</f>
        <v>0</v>
      </c>
      <c r="D107" s="5">
        <f>+'[6]ADM. PUBL. NO FINAN 1.1 TRIM'!D152</f>
        <v>0</v>
      </c>
      <c r="E107" s="5">
        <f>+'[6]ADM. PUBL. NO FINAN 1.1 TRIM'!E152</f>
        <v>0</v>
      </c>
      <c r="F107" s="5">
        <f>+SUM(B107:E107)</f>
        <v>0</v>
      </c>
    </row>
    <row r="108" spans="1:6" x14ac:dyDescent="0.25">
      <c r="A108" s="8" t="s">
        <v>7</v>
      </c>
      <c r="B108" s="5">
        <f>+'[6]ADM. PUBL. NO FINAN 1.1 TRIM'!B153</f>
        <v>0</v>
      </c>
      <c r="C108" s="5">
        <f>+'[6]ADM. PUBL. NO FINAN 1.1 TRIM'!C153</f>
        <v>0</v>
      </c>
      <c r="D108" s="5">
        <f>+'[6]ADM. PUBL. NO FINAN 1.1 TRIM'!D153</f>
        <v>0</v>
      </c>
      <c r="E108" s="5">
        <f>+'[6]ADM. PUBL. NO FINAN 1.1 TRIM'!E153</f>
        <v>0</v>
      </c>
      <c r="F108" s="5">
        <f>+SUM(B108:E108)</f>
        <v>0</v>
      </c>
    </row>
    <row r="109" spans="1:6" x14ac:dyDescent="0.25">
      <c r="A109" s="8" t="s">
        <v>6</v>
      </c>
      <c r="B109" s="9">
        <f>+B110+B111+B112+B113</f>
        <v>7026363358.5100002</v>
      </c>
      <c r="C109" s="9">
        <f>+C110+C111+C112+C113</f>
        <v>0</v>
      </c>
      <c r="D109" s="9">
        <f>+D110+D111+D112+D113</f>
        <v>0</v>
      </c>
      <c r="E109" s="9">
        <f>+E110+E111+E112+E113</f>
        <v>0</v>
      </c>
      <c r="F109" s="9">
        <f>+F110+F111+F112+F113</f>
        <v>7026363358.5100002</v>
      </c>
    </row>
    <row r="110" spans="1:6" x14ac:dyDescent="0.25">
      <c r="A110" s="8" t="s">
        <v>5</v>
      </c>
      <c r="B110" s="5">
        <f>+'[6]ADM. PUBL. NO FINAN 1.1 TRIM'!B155</f>
        <v>0</v>
      </c>
      <c r="C110" s="5">
        <f>+'[6]ADM. PUBL. NO FINAN 1.1 TRIM'!C155</f>
        <v>0</v>
      </c>
      <c r="D110" s="5">
        <f>+'[6]ADM. PUBL. NO FINAN 1.1 TRIM'!D155</f>
        <v>0</v>
      </c>
      <c r="E110" s="5">
        <f>+'[6]ADM. PUBL. NO FINAN 1.1 TRIM'!E155</f>
        <v>0</v>
      </c>
      <c r="F110" s="5">
        <f t="shared" ref="F110:F115" si="1">+SUM(B110:E110)</f>
        <v>0</v>
      </c>
    </row>
    <row r="111" spans="1:6" x14ac:dyDescent="0.25">
      <c r="A111" s="8" t="s">
        <v>4</v>
      </c>
      <c r="B111" s="5">
        <f>+'[6]ADM. PUBL. NO FINAN 1.1 TRIM'!B156</f>
        <v>0</v>
      </c>
      <c r="C111" s="5">
        <f>+'[6]ADM. PUBL. NO FINAN 1.1 TRIM'!C156</f>
        <v>0</v>
      </c>
      <c r="D111" s="5">
        <f>+'[6]ADM. PUBL. NO FINAN 1.1 TRIM'!D156</f>
        <v>0</v>
      </c>
      <c r="E111" s="5">
        <f>+'[6]ADM. PUBL. NO FINAN 1.1 TRIM'!E156</f>
        <v>0</v>
      </c>
      <c r="F111" s="5">
        <f t="shared" si="1"/>
        <v>0</v>
      </c>
    </row>
    <row r="112" spans="1:6" x14ac:dyDescent="0.25">
      <c r="A112" s="8" t="s">
        <v>3</v>
      </c>
      <c r="B112" s="5">
        <v>7026363358.5100002</v>
      </c>
      <c r="C112" s="5">
        <f>+'[6]ADM. PUBL. NO FINAN 1.1 TRIM'!C157</f>
        <v>0</v>
      </c>
      <c r="D112" s="5">
        <f>+'[6]ADM. PUBL. NO FINAN 1.1 TRIM'!D157</f>
        <v>0</v>
      </c>
      <c r="E112" s="5">
        <f>+'[6]ADM. PUBL. NO FINAN 1.1 TRIM'!E157</f>
        <v>0</v>
      </c>
      <c r="F112" s="5">
        <f t="shared" si="1"/>
        <v>7026363358.5100002</v>
      </c>
    </row>
    <row r="113" spans="1:6" x14ac:dyDescent="0.25">
      <c r="A113" s="8" t="s">
        <v>2</v>
      </c>
      <c r="B113" s="5">
        <f>+'[6]ADM. PUBL. NO FINAN 1.1 TRIM'!B158</f>
        <v>0</v>
      </c>
      <c r="C113" s="5">
        <f>+'[6]ADM. PUBL. NO FINAN 1.1 TRIM'!C158</f>
        <v>0</v>
      </c>
      <c r="D113" s="5">
        <f>+'[6]ADM. PUBL. NO FINAN 1.1 TRIM'!D158</f>
        <v>0</v>
      </c>
      <c r="E113" s="5">
        <f>+'[6]ADM. PUBL. NO FINAN 1.1 TRIM'!E158</f>
        <v>0</v>
      </c>
      <c r="F113" s="5">
        <f t="shared" si="1"/>
        <v>0</v>
      </c>
    </row>
    <row r="114" spans="1:6" ht="15.75" thickBot="1" x14ac:dyDescent="0.3">
      <c r="A114" s="7" t="s">
        <v>1</v>
      </c>
      <c r="B114" s="6">
        <f>+'[6]ADM. PUBL. NO FINAN 1.1 TRIM'!B159</f>
        <v>0</v>
      </c>
      <c r="C114" s="6">
        <f>+'[6]ADM. PUBL. NO FINAN 1.1 TRIM'!C159</f>
        <v>0</v>
      </c>
      <c r="D114" s="6">
        <f>+'[6]ADM. PUBL. NO FINAN 1.1 TRIM'!D159</f>
        <v>0</v>
      </c>
      <c r="E114" s="6">
        <f>+'[6]ADM. PUBL. NO FINAN 1.1 TRIM'!E159</f>
        <v>0</v>
      </c>
      <c r="F114" s="5">
        <f t="shared" si="1"/>
        <v>0</v>
      </c>
    </row>
    <row r="115" spans="1:6" ht="15.75" thickBot="1" x14ac:dyDescent="0.3">
      <c r="A115" s="4" t="s">
        <v>0</v>
      </c>
      <c r="B115" s="3">
        <f>+B90+B92-B104</f>
        <v>139818393937.64996</v>
      </c>
      <c r="C115" s="3">
        <f>+C90+C92-C104</f>
        <v>14795977820.209997</v>
      </c>
      <c r="D115" s="3">
        <f>+D90+D92-D104</f>
        <v>0</v>
      </c>
      <c r="E115" s="3">
        <f>+E90+E92-E104</f>
        <v>16478961208.509974</v>
      </c>
      <c r="F115" s="3">
        <f t="shared" si="1"/>
        <v>171093332966.36993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41" orientation="portrait" r:id="rId1"/>
  <headerFooter alignWithMargins="0"/>
  <ignoredErrors>
    <ignoredError sqref="B17:F18" numberStoredAsText="1"/>
    <ignoredError sqref="F97:F10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0DD3-0026-49EF-9CF5-BFF1AE4954BC}">
  <sheetPr>
    <tabColor rgb="FFFFFF00"/>
    <pageSetUpPr fitToPage="1"/>
  </sheetPr>
  <dimension ref="A6:I116"/>
  <sheetViews>
    <sheetView showGridLines="0" view="pageBreakPreview" zoomScale="85" zoomScaleNormal="100" zoomScaleSheetLayoutView="85" workbookViewId="0">
      <pane ySplit="17" topLeftCell="A18" activePane="bottomLeft" state="frozen"/>
      <selection pane="bottomLeft" activeCell="C31" sqref="C31"/>
    </sheetView>
  </sheetViews>
  <sheetFormatPr baseColWidth="10" defaultColWidth="11" defaultRowHeight="15" x14ac:dyDescent="0.25"/>
  <cols>
    <col min="1" max="1" width="48.125" style="1" customWidth="1"/>
    <col min="2" max="2" width="23.375" style="1" customWidth="1"/>
    <col min="3" max="3" width="20.375" style="1" customWidth="1"/>
    <col min="4" max="4" width="19.875" style="1" customWidth="1"/>
    <col min="5" max="5" width="23" style="1" customWidth="1"/>
    <col min="6" max="6" width="22.1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6" t="s">
        <v>97</v>
      </c>
      <c r="B6" s="46"/>
      <c r="C6" s="46"/>
      <c r="D6" s="46"/>
      <c r="E6" s="46"/>
      <c r="F6" s="46"/>
      <c r="G6" s="41"/>
    </row>
    <row r="7" spans="1:9" x14ac:dyDescent="0.25">
      <c r="A7" s="46" t="s">
        <v>98</v>
      </c>
      <c r="B7" s="46"/>
      <c r="C7" s="46"/>
      <c r="D7" s="46"/>
      <c r="E7" s="46"/>
      <c r="F7" s="46"/>
      <c r="G7" s="41"/>
    </row>
    <row r="8" spans="1:9" x14ac:dyDescent="0.25">
      <c r="A8" s="46" t="s">
        <v>99</v>
      </c>
      <c r="B8" s="46"/>
      <c r="C8" s="46"/>
      <c r="D8" s="46"/>
      <c r="E8" s="46"/>
      <c r="F8" s="46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100</v>
      </c>
      <c r="F10" s="42"/>
      <c r="G10" s="41"/>
    </row>
    <row r="11" spans="1:9" x14ac:dyDescent="0.25">
      <c r="A11" s="44" t="s">
        <v>105</v>
      </c>
      <c r="B11" s="12"/>
      <c r="C11" s="12"/>
      <c r="D11" s="12"/>
      <c r="E11" s="12"/>
      <c r="F11" s="43" t="s">
        <v>101</v>
      </c>
      <c r="G11" s="12"/>
      <c r="H11" s="12"/>
      <c r="I11" s="12"/>
    </row>
    <row r="12" spans="1:9" x14ac:dyDescent="0.25">
      <c r="A12" s="40" t="s">
        <v>102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7" t="s">
        <v>96</v>
      </c>
      <c r="C14" s="48"/>
      <c r="D14" s="48"/>
      <c r="E14" s="48"/>
      <c r="F14" s="49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347566487089.11005</v>
      </c>
      <c r="C19" s="13">
        <v>6713631164.4300013</v>
      </c>
      <c r="D19" s="13">
        <v>0</v>
      </c>
      <c r="E19" s="13">
        <v>66394743689.220001</v>
      </c>
      <c r="F19" s="13">
        <v>420674861942.76013</v>
      </c>
      <c r="G19" s="12"/>
    </row>
    <row r="20" spans="1:7" x14ac:dyDescent="0.25">
      <c r="A20" s="19" t="s">
        <v>83</v>
      </c>
      <c r="B20" s="21">
        <v>219279299050.89001</v>
      </c>
      <c r="C20" s="21">
        <v>4284527567.8800006</v>
      </c>
      <c r="D20" s="21">
        <v>0</v>
      </c>
      <c r="E20" s="21">
        <v>14498964809.450001</v>
      </c>
      <c r="F20" s="21">
        <v>238062791428.22003</v>
      </c>
      <c r="G20" s="12"/>
    </row>
    <row r="21" spans="1:7" x14ac:dyDescent="0.25">
      <c r="A21" s="19" t="s">
        <v>82</v>
      </c>
      <c r="B21" s="6">
        <v>52437020534.360001</v>
      </c>
      <c r="C21" s="6">
        <v>1226158234.2800002</v>
      </c>
      <c r="D21" s="6">
        <v>0</v>
      </c>
      <c r="E21" s="6">
        <v>13389332846.41</v>
      </c>
      <c r="F21" s="6">
        <v>67052511615.050003</v>
      </c>
      <c r="G21" s="12"/>
    </row>
    <row r="22" spans="1:7" x14ac:dyDescent="0.25">
      <c r="A22" s="19" t="s">
        <v>81</v>
      </c>
      <c r="B22" s="6">
        <v>166842278516.53</v>
      </c>
      <c r="C22" s="6">
        <v>3058369333.6000004</v>
      </c>
      <c r="D22" s="6">
        <v>0</v>
      </c>
      <c r="E22" s="6">
        <v>1109631963.04</v>
      </c>
      <c r="F22" s="6">
        <v>171010279813.17001</v>
      </c>
      <c r="G22" s="12"/>
    </row>
    <row r="23" spans="1:7" x14ac:dyDescent="0.25">
      <c r="A23" s="19" t="s">
        <v>80</v>
      </c>
      <c r="B23" s="29">
        <v>0</v>
      </c>
      <c r="C23" s="29">
        <v>558327671.81000006</v>
      </c>
      <c r="D23" s="29">
        <v>0</v>
      </c>
      <c r="E23" s="29">
        <v>51895778879.770004</v>
      </c>
      <c r="F23" s="29">
        <v>52454106551.580002</v>
      </c>
      <c r="G23" s="12"/>
    </row>
    <row r="24" spans="1:7" x14ac:dyDescent="0.25">
      <c r="A24" s="19" t="s">
        <v>79</v>
      </c>
      <c r="B24" s="25">
        <v>98294189134.770035</v>
      </c>
      <c r="C24" s="25">
        <v>1866511679.4200001</v>
      </c>
      <c r="D24" s="25">
        <v>0</v>
      </c>
      <c r="E24" s="25">
        <v>0</v>
      </c>
      <c r="F24" s="25">
        <v>100160700814.19003</v>
      </c>
      <c r="G24" s="12"/>
    </row>
    <row r="25" spans="1:7" x14ac:dyDescent="0.25">
      <c r="A25" s="20" t="s">
        <v>78</v>
      </c>
      <c r="B25" s="27">
        <v>90209822971.780029</v>
      </c>
      <c r="C25" s="27">
        <v>0</v>
      </c>
      <c r="D25" s="27">
        <v>0</v>
      </c>
      <c r="E25" s="27">
        <v>0</v>
      </c>
      <c r="F25" s="27">
        <v>90209822971.780029</v>
      </c>
      <c r="G25" s="12"/>
    </row>
    <row r="26" spans="1:7" x14ac:dyDescent="0.25">
      <c r="A26" s="20" t="s">
        <v>77</v>
      </c>
      <c r="B26" s="5">
        <v>2637907929.1900005</v>
      </c>
      <c r="C26" s="5">
        <v>237526914.77999997</v>
      </c>
      <c r="D26" s="5">
        <v>0</v>
      </c>
      <c r="E26" s="5">
        <v>0</v>
      </c>
      <c r="F26" s="5">
        <v>2875434843.9700003</v>
      </c>
      <c r="G26" s="12"/>
    </row>
    <row r="27" spans="1:7" x14ac:dyDescent="0.25">
      <c r="A27" s="20" t="s">
        <v>76</v>
      </c>
      <c r="B27" s="5">
        <v>690802182</v>
      </c>
      <c r="C27" s="5">
        <v>27115321.640000001</v>
      </c>
      <c r="D27" s="5">
        <v>0</v>
      </c>
      <c r="E27" s="5">
        <v>0</v>
      </c>
      <c r="F27" s="5">
        <v>717917503.63999999</v>
      </c>
      <c r="G27" s="12"/>
    </row>
    <row r="28" spans="1:7" x14ac:dyDescent="0.25">
      <c r="A28" s="20" t="s">
        <v>75</v>
      </c>
      <c r="B28" s="5">
        <v>4269907822.9400005</v>
      </c>
      <c r="C28" s="5">
        <v>678006807</v>
      </c>
      <c r="D28" s="5">
        <v>0</v>
      </c>
      <c r="E28" s="5">
        <v>0</v>
      </c>
      <c r="F28" s="5">
        <v>4947914629.9400005</v>
      </c>
      <c r="G28" s="12"/>
    </row>
    <row r="29" spans="1:7" x14ac:dyDescent="0.25">
      <c r="A29" s="20" t="s">
        <v>74</v>
      </c>
      <c r="B29" s="5">
        <v>598600.21</v>
      </c>
      <c r="C29" s="5">
        <v>0</v>
      </c>
      <c r="D29" s="5">
        <v>0</v>
      </c>
      <c r="E29" s="5">
        <v>0</v>
      </c>
      <c r="F29" s="5">
        <v>598600.21</v>
      </c>
      <c r="G29" s="12"/>
    </row>
    <row r="30" spans="1:7" x14ac:dyDescent="0.25">
      <c r="A30" s="20" t="s">
        <v>73</v>
      </c>
      <c r="B30" s="5">
        <v>485149628.6500001</v>
      </c>
      <c r="C30" s="5">
        <v>923862636.00000012</v>
      </c>
      <c r="D30" s="5">
        <v>0</v>
      </c>
      <c r="E30" s="5">
        <v>0</v>
      </c>
      <c r="F30" s="5">
        <v>1409012264.6500001</v>
      </c>
      <c r="G30" s="12"/>
    </row>
    <row r="31" spans="1:7" x14ac:dyDescent="0.25">
      <c r="A31" s="19" t="s">
        <v>72</v>
      </c>
      <c r="B31" s="25">
        <v>4727397353.3900013</v>
      </c>
      <c r="C31" s="25">
        <v>2740847.3099999996</v>
      </c>
      <c r="D31" s="25">
        <v>0</v>
      </c>
      <c r="E31" s="25">
        <v>0</v>
      </c>
      <c r="F31" s="25">
        <v>4730138200.7000017</v>
      </c>
      <c r="G31" s="12"/>
    </row>
    <row r="32" spans="1:7" x14ac:dyDescent="0.25">
      <c r="A32" s="19" t="s">
        <v>71</v>
      </c>
      <c r="B32" s="25">
        <v>21528791989.68</v>
      </c>
      <c r="C32" s="25">
        <v>1523398.01</v>
      </c>
      <c r="D32" s="25">
        <v>0</v>
      </c>
      <c r="E32" s="25">
        <v>0</v>
      </c>
      <c r="F32" s="25">
        <v>21530315387.689999</v>
      </c>
      <c r="G32" s="12"/>
    </row>
    <row r="33" spans="1:7" x14ac:dyDescent="0.25">
      <c r="A33" s="19" t="s">
        <v>70</v>
      </c>
      <c r="B33" s="25">
        <v>3736809560.3799996</v>
      </c>
      <c r="C33" s="25">
        <v>0</v>
      </c>
      <c r="D33" s="25">
        <v>0</v>
      </c>
      <c r="E33" s="25">
        <v>0</v>
      </c>
      <c r="F33" s="29">
        <v>3736809560.3799996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3736809560.3799996</v>
      </c>
      <c r="C35" s="6">
        <v>0</v>
      </c>
      <c r="D35" s="6">
        <v>0</v>
      </c>
      <c r="E35" s="6">
        <v>0</v>
      </c>
      <c r="F35" s="6">
        <v>3736809560.3799996</v>
      </c>
      <c r="G35" s="12"/>
    </row>
    <row r="36" spans="1:7" x14ac:dyDescent="0.25">
      <c r="A36" s="28" t="s">
        <v>67</v>
      </c>
      <c r="B36" s="6">
        <v>3609937717.3799996</v>
      </c>
      <c r="C36" s="6">
        <v>0</v>
      </c>
      <c r="D36" s="6">
        <v>0</v>
      </c>
      <c r="E36" s="6">
        <v>0</v>
      </c>
      <c r="F36" s="6">
        <v>3609937717.3799996</v>
      </c>
      <c r="G36" s="12"/>
    </row>
    <row r="37" spans="1:7" x14ac:dyDescent="0.25">
      <c r="A37" s="28" t="s">
        <v>66</v>
      </c>
      <c r="B37" s="6">
        <v>15871843</v>
      </c>
      <c r="C37" s="6">
        <v>0</v>
      </c>
      <c r="D37" s="6">
        <v>0</v>
      </c>
      <c r="E37" s="6">
        <v>0</v>
      </c>
      <c r="F37" s="6">
        <v>15871843</v>
      </c>
      <c r="G37" s="12"/>
    </row>
    <row r="38" spans="1:7" ht="15.75" thickBot="1" x14ac:dyDescent="0.3">
      <c r="A38" s="28" t="s">
        <v>65</v>
      </c>
      <c r="B38" s="6">
        <v>111000000</v>
      </c>
      <c r="C38" s="6">
        <v>0</v>
      </c>
      <c r="D38" s="6">
        <v>0</v>
      </c>
      <c r="E38" s="6">
        <v>0</v>
      </c>
      <c r="F38" s="6">
        <v>111000000</v>
      </c>
      <c r="G38" s="12"/>
    </row>
    <row r="39" spans="1:7" ht="15.75" thickBot="1" x14ac:dyDescent="0.3">
      <c r="A39" s="14" t="s">
        <v>64</v>
      </c>
      <c r="B39" s="13">
        <v>304304175276.07001</v>
      </c>
      <c r="C39" s="13">
        <v>9644330363.4699993</v>
      </c>
      <c r="D39" s="13">
        <v>0</v>
      </c>
      <c r="E39" s="13">
        <v>99189148670.089996</v>
      </c>
      <c r="F39" s="13">
        <v>413137654309.63</v>
      </c>
      <c r="G39" s="12"/>
    </row>
    <row r="40" spans="1:7" x14ac:dyDescent="0.25">
      <c r="A40" s="19" t="s">
        <v>63</v>
      </c>
      <c r="B40" s="18">
        <v>216478589480.53</v>
      </c>
      <c r="C40" s="18">
        <v>9633583987.0999985</v>
      </c>
      <c r="D40" s="18">
        <v>0</v>
      </c>
      <c r="E40" s="18">
        <v>1212550343.8500001</v>
      </c>
      <c r="F40" s="18">
        <v>227324723811.48001</v>
      </c>
      <c r="G40" s="12"/>
    </row>
    <row r="41" spans="1:7" x14ac:dyDescent="0.25">
      <c r="A41" s="20" t="s">
        <v>62</v>
      </c>
      <c r="B41" s="5">
        <v>203008665589.37</v>
      </c>
      <c r="C41" s="5">
        <v>7772632979.6599998</v>
      </c>
      <c r="D41" s="5">
        <v>0</v>
      </c>
      <c r="E41" s="5">
        <v>1119643054.7</v>
      </c>
      <c r="F41" s="5">
        <v>211900941623.73001</v>
      </c>
      <c r="G41" s="12"/>
    </row>
    <row r="42" spans="1:7" x14ac:dyDescent="0.25">
      <c r="A42" s="20" t="s">
        <v>61</v>
      </c>
      <c r="B42" s="5">
        <v>4674897683.8700008</v>
      </c>
      <c r="C42" s="5">
        <v>456866557.24000001</v>
      </c>
      <c r="D42" s="5">
        <v>0</v>
      </c>
      <c r="E42" s="5">
        <v>36862679.219999991</v>
      </c>
      <c r="F42" s="5">
        <v>5168626920.3300009</v>
      </c>
      <c r="G42" s="12"/>
    </row>
    <row r="43" spans="1:7" x14ac:dyDescent="0.25">
      <c r="A43" s="20" t="s">
        <v>60</v>
      </c>
      <c r="B43" s="5">
        <v>8795026207.2900009</v>
      </c>
      <c r="C43" s="5">
        <v>1404084450.1999998</v>
      </c>
      <c r="D43" s="5"/>
      <c r="E43" s="5">
        <v>56044609.930000007</v>
      </c>
      <c r="F43" s="5">
        <v>10255155267.420002</v>
      </c>
      <c r="G43" s="12"/>
    </row>
    <row r="44" spans="1:7" x14ac:dyDescent="0.25">
      <c r="A44" s="19" t="s">
        <v>59</v>
      </c>
      <c r="B44" s="18">
        <v>356219361.31</v>
      </c>
      <c r="C44" s="18">
        <v>0</v>
      </c>
      <c r="D44" s="18">
        <v>0</v>
      </c>
      <c r="E44" s="18">
        <v>0</v>
      </c>
      <c r="F44" s="18">
        <v>356219361.31</v>
      </c>
      <c r="G44" s="12"/>
    </row>
    <row r="45" spans="1:7" x14ac:dyDescent="0.25">
      <c r="A45" s="20" t="s">
        <v>58</v>
      </c>
      <c r="B45" s="27">
        <v>356219361.31</v>
      </c>
      <c r="C45" s="27">
        <v>0</v>
      </c>
      <c r="D45" s="27">
        <v>0</v>
      </c>
      <c r="E45" s="27">
        <v>0</v>
      </c>
      <c r="F45" s="27">
        <v>356219361.31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484795856.88</v>
      </c>
      <c r="C47" s="25">
        <v>0</v>
      </c>
      <c r="D47" s="25">
        <v>0</v>
      </c>
      <c r="E47" s="25">
        <v>97950068496.279999</v>
      </c>
      <c r="F47" s="25">
        <v>98434864353.160004</v>
      </c>
      <c r="G47" s="12"/>
    </row>
    <row r="48" spans="1:7" x14ac:dyDescent="0.25">
      <c r="A48" s="19" t="s">
        <v>55</v>
      </c>
      <c r="B48" s="18">
        <v>4389041.1399999997</v>
      </c>
      <c r="C48" s="18">
        <v>10746376.369999999</v>
      </c>
      <c r="D48" s="18"/>
      <c r="E48" s="18">
        <v>990520.41999999993</v>
      </c>
      <c r="F48" s="18">
        <v>16125937.929999998</v>
      </c>
      <c r="G48" s="12"/>
    </row>
    <row r="49" spans="1:9" x14ac:dyDescent="0.25">
      <c r="A49" s="19" t="s">
        <v>54</v>
      </c>
      <c r="B49" s="18">
        <v>86980181536.209991</v>
      </c>
      <c r="C49" s="18">
        <v>0</v>
      </c>
      <c r="D49" s="18">
        <v>0</v>
      </c>
      <c r="E49" s="18">
        <v>25539309.539999999</v>
      </c>
      <c r="F49" s="18">
        <v>87005720845.75</v>
      </c>
      <c r="G49" s="12"/>
    </row>
    <row r="50" spans="1:9" x14ac:dyDescent="0.25">
      <c r="A50" s="20" t="s">
        <v>35</v>
      </c>
      <c r="B50" s="5">
        <v>13048448974.559998</v>
      </c>
      <c r="C50" s="5">
        <v>0</v>
      </c>
      <c r="D50" s="5">
        <v>0</v>
      </c>
      <c r="E50" s="5">
        <v>25539309.539999999</v>
      </c>
      <c r="F50" s="5">
        <v>13073988284.099998</v>
      </c>
      <c r="G50" s="12"/>
    </row>
    <row r="51" spans="1:9" x14ac:dyDescent="0.25">
      <c r="A51" s="24" t="s">
        <v>53</v>
      </c>
      <c r="B51" s="5">
        <v>2698305799.2199998</v>
      </c>
      <c r="C51" s="5">
        <v>0</v>
      </c>
      <c r="D51" s="5">
        <v>0</v>
      </c>
      <c r="E51" s="5">
        <v>25539309.539999999</v>
      </c>
      <c r="F51" s="5">
        <v>2723845108.7599998</v>
      </c>
      <c r="G51" s="12"/>
    </row>
    <row r="52" spans="1:9" x14ac:dyDescent="0.25">
      <c r="A52" s="24" t="s">
        <v>52</v>
      </c>
      <c r="B52" s="5">
        <v>19864851.640000001</v>
      </c>
      <c r="C52" s="5">
        <v>0</v>
      </c>
      <c r="D52" s="5">
        <v>0</v>
      </c>
      <c r="E52" s="5">
        <v>0</v>
      </c>
      <c r="F52" s="5">
        <v>19864851.640000001</v>
      </c>
      <c r="G52" s="12"/>
    </row>
    <row r="53" spans="1:9" x14ac:dyDescent="0.25">
      <c r="A53" s="20" t="s">
        <v>51</v>
      </c>
      <c r="B53" s="5">
        <v>3132722966.4700003</v>
      </c>
      <c r="C53" s="5">
        <v>0</v>
      </c>
      <c r="D53" s="5">
        <v>0</v>
      </c>
      <c r="E53" s="5">
        <v>0</v>
      </c>
      <c r="F53" s="5">
        <v>3132722966.4700003</v>
      </c>
      <c r="G53" s="12"/>
    </row>
    <row r="54" spans="1:9" x14ac:dyDescent="0.25">
      <c r="A54" s="20" t="s">
        <v>50</v>
      </c>
      <c r="B54" s="5">
        <v>4897375312.8599987</v>
      </c>
      <c r="C54" s="5">
        <v>0</v>
      </c>
      <c r="D54" s="5">
        <v>0</v>
      </c>
      <c r="E54" s="5">
        <v>0</v>
      </c>
      <c r="F54" s="5">
        <v>4897375312.8599987</v>
      </c>
      <c r="G54" s="12"/>
    </row>
    <row r="55" spans="1:9" x14ac:dyDescent="0.25">
      <c r="A55" s="20" t="s">
        <v>49</v>
      </c>
      <c r="B55" s="5">
        <v>2300180044.3699999</v>
      </c>
      <c r="C55" s="5">
        <v>0</v>
      </c>
      <c r="D55" s="5">
        <v>0</v>
      </c>
      <c r="E55" s="5">
        <v>0</v>
      </c>
      <c r="F55" s="5">
        <v>2300180044.3699999</v>
      </c>
      <c r="G55" s="12"/>
    </row>
    <row r="56" spans="1:9" x14ac:dyDescent="0.25">
      <c r="A56" s="20" t="s">
        <v>34</v>
      </c>
      <c r="B56" s="5">
        <v>73931732561.649994</v>
      </c>
      <c r="C56" s="5">
        <v>0</v>
      </c>
      <c r="D56" s="5">
        <v>0</v>
      </c>
      <c r="E56" s="5">
        <v>0</v>
      </c>
      <c r="F56" s="5">
        <v>73931732561.649994</v>
      </c>
      <c r="G56" s="12"/>
    </row>
    <row r="57" spans="1:9" x14ac:dyDescent="0.25">
      <c r="A57" s="20" t="s">
        <v>48</v>
      </c>
      <c r="B57" s="5">
        <v>43277028992.75</v>
      </c>
      <c r="C57" s="5">
        <v>0</v>
      </c>
      <c r="D57" s="5">
        <v>0</v>
      </c>
      <c r="E57" s="5">
        <v>0</v>
      </c>
      <c r="F57" s="5">
        <v>43277028992.75</v>
      </c>
      <c r="G57" s="12"/>
    </row>
    <row r="58" spans="1:9" x14ac:dyDescent="0.25">
      <c r="A58" s="20" t="s">
        <v>47</v>
      </c>
      <c r="B58" s="5">
        <v>1531831110.95</v>
      </c>
      <c r="C58" s="5">
        <v>0</v>
      </c>
      <c r="D58" s="5">
        <v>0</v>
      </c>
      <c r="E58" s="5">
        <v>0</v>
      </c>
      <c r="F58" s="5">
        <v>1531831110.95</v>
      </c>
      <c r="G58" s="12"/>
    </row>
    <row r="59" spans="1:9" x14ac:dyDescent="0.25">
      <c r="A59" s="20" t="s">
        <v>46</v>
      </c>
      <c r="B59" s="5">
        <v>29122872457.949997</v>
      </c>
      <c r="C59" s="5">
        <v>0</v>
      </c>
      <c r="D59" s="5">
        <v>0</v>
      </c>
      <c r="E59" s="5">
        <v>0</v>
      </c>
      <c r="F59" s="5">
        <v>29122872457.949997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43262311813.040039</v>
      </c>
      <c r="C61" s="13">
        <v>-2930699199.0399981</v>
      </c>
      <c r="D61" s="13">
        <v>0</v>
      </c>
      <c r="E61" s="13">
        <v>-32794404980.869995</v>
      </c>
      <c r="F61" s="13">
        <v>7537207633.130127</v>
      </c>
      <c r="G61" s="12"/>
      <c r="H61" s="12"/>
      <c r="I61" s="12"/>
    </row>
    <row r="62" spans="1:9" ht="15.75" thickBot="1" x14ac:dyDescent="0.3">
      <c r="A62" s="14" t="s">
        <v>44</v>
      </c>
      <c r="B62" s="13">
        <v>24075590.109999996</v>
      </c>
      <c r="C62" s="13">
        <v>497803600.73000002</v>
      </c>
      <c r="D62" s="13">
        <v>0</v>
      </c>
      <c r="E62" s="13">
        <v>0</v>
      </c>
      <c r="F62" s="13">
        <v>521879190.84000003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258644.24</v>
      </c>
      <c r="C64" s="6">
        <v>424508733.94</v>
      </c>
      <c r="D64" s="6">
        <v>0</v>
      </c>
      <c r="E64" s="6">
        <v>0</v>
      </c>
      <c r="F64" s="6">
        <v>424767378.18000001</v>
      </c>
      <c r="G64" s="12"/>
    </row>
    <row r="65" spans="1:7" x14ac:dyDescent="0.25">
      <c r="A65" s="20" t="s">
        <v>35</v>
      </c>
      <c r="B65" s="6"/>
      <c r="C65" s="6"/>
      <c r="D65" s="6"/>
      <c r="E65" s="6"/>
      <c r="F65" s="6">
        <v>0</v>
      </c>
      <c r="G65" s="12"/>
    </row>
    <row r="66" spans="1:7" x14ac:dyDescent="0.25">
      <c r="A66" s="20" t="s">
        <v>34</v>
      </c>
      <c r="B66" s="6">
        <v>258644.24</v>
      </c>
      <c r="C66" s="6">
        <v>424508733.94</v>
      </c>
      <c r="D66" s="6">
        <v>0</v>
      </c>
      <c r="E66" s="6">
        <v>0</v>
      </c>
      <c r="F66" s="6">
        <v>424767378.18000001</v>
      </c>
      <c r="G66" s="12"/>
    </row>
    <row r="67" spans="1:7" x14ac:dyDescent="0.25">
      <c r="A67" s="20" t="s">
        <v>41</v>
      </c>
      <c r="B67" s="5">
        <v>258644.24</v>
      </c>
      <c r="C67" s="6"/>
      <c r="D67" s="6"/>
      <c r="E67" s="6"/>
      <c r="F67" s="6">
        <v>258644.24</v>
      </c>
      <c r="G67" s="12"/>
    </row>
    <row r="68" spans="1:7" x14ac:dyDescent="0.25">
      <c r="A68" s="20" t="s">
        <v>40</v>
      </c>
      <c r="B68" s="6"/>
      <c r="C68" s="6"/>
      <c r="D68" s="6"/>
      <c r="E68" s="6"/>
      <c r="F68" s="6">
        <v>0</v>
      </c>
      <c r="G68" s="12"/>
    </row>
    <row r="69" spans="1:7" x14ac:dyDescent="0.25">
      <c r="A69" s="20" t="s">
        <v>39</v>
      </c>
      <c r="B69" s="6"/>
      <c r="C69" s="5">
        <v>424508733.94</v>
      </c>
      <c r="D69" s="6"/>
      <c r="E69" s="6"/>
      <c r="F69" s="6">
        <v>424508733.94</v>
      </c>
      <c r="G69" s="12"/>
    </row>
    <row r="70" spans="1:7" x14ac:dyDescent="0.25">
      <c r="A70" s="23" t="s">
        <v>31</v>
      </c>
      <c r="B70" s="6"/>
      <c r="C70" s="6"/>
      <c r="D70" s="6"/>
      <c r="E70" s="6"/>
      <c r="F70" s="6">
        <v>0</v>
      </c>
      <c r="G70" s="12"/>
    </row>
    <row r="71" spans="1:7" ht="15.75" thickBot="1" x14ac:dyDescent="0.3">
      <c r="A71" s="19" t="s">
        <v>21</v>
      </c>
      <c r="B71" s="22">
        <v>23816945.869999997</v>
      </c>
      <c r="C71" s="22">
        <v>73294866.789999992</v>
      </c>
      <c r="D71" s="22">
        <v>0</v>
      </c>
      <c r="E71" s="22">
        <v>0</v>
      </c>
      <c r="F71" s="22">
        <v>97111812.659999996</v>
      </c>
      <c r="G71" s="12"/>
    </row>
    <row r="72" spans="1:7" ht="15.75" thickBot="1" x14ac:dyDescent="0.3">
      <c r="A72" s="14" t="s">
        <v>38</v>
      </c>
      <c r="B72" s="13">
        <v>419062202.68000001</v>
      </c>
      <c r="C72" s="13">
        <v>303734390.23000002</v>
      </c>
      <c r="D72" s="13">
        <v>0</v>
      </c>
      <c r="E72" s="13">
        <v>30176806</v>
      </c>
      <c r="F72" s="13">
        <v>752973398.91000009</v>
      </c>
      <c r="G72" s="12"/>
    </row>
    <row r="73" spans="1:7" x14ac:dyDescent="0.25">
      <c r="A73" s="19" t="s">
        <v>37</v>
      </c>
      <c r="B73" s="21">
        <v>419062202.68000001</v>
      </c>
      <c r="C73" s="21">
        <v>272268240.23000002</v>
      </c>
      <c r="D73" s="21">
        <v>0</v>
      </c>
      <c r="E73" s="21">
        <v>30176806</v>
      </c>
      <c r="F73" s="21">
        <v>721507248.91000009</v>
      </c>
      <c r="G73" s="12"/>
    </row>
    <row r="74" spans="1:7" x14ac:dyDescent="0.25">
      <c r="A74" s="19" t="s">
        <v>36</v>
      </c>
      <c r="B74" s="18">
        <v>0</v>
      </c>
      <c r="C74" s="18">
        <v>300000</v>
      </c>
      <c r="D74" s="18">
        <v>0</v>
      </c>
      <c r="E74" s="18">
        <v>0</v>
      </c>
      <c r="F74" s="18">
        <v>300000</v>
      </c>
      <c r="G74" s="12"/>
    </row>
    <row r="75" spans="1:7" x14ac:dyDescent="0.25">
      <c r="A75" s="20" t="s">
        <v>35</v>
      </c>
      <c r="B75" s="5">
        <v>0</v>
      </c>
      <c r="C75" s="5">
        <v>300000</v>
      </c>
      <c r="D75" s="5">
        <v>0</v>
      </c>
      <c r="E75" s="5">
        <v>0</v>
      </c>
      <c r="F75" s="5">
        <v>300000</v>
      </c>
      <c r="G75" s="12"/>
    </row>
    <row r="76" spans="1:7" x14ac:dyDescent="0.25">
      <c r="A76" s="20" t="s">
        <v>34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12"/>
    </row>
    <row r="77" spans="1:7" x14ac:dyDescent="0.25">
      <c r="A77" s="20" t="s">
        <v>33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12"/>
    </row>
    <row r="78" spans="1:7" x14ac:dyDescent="0.25">
      <c r="A78" s="20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31166150</v>
      </c>
      <c r="D80" s="6">
        <v>0</v>
      </c>
      <c r="E80" s="6">
        <v>0</v>
      </c>
      <c r="F80" s="18">
        <v>31166150</v>
      </c>
      <c r="G80" s="12"/>
    </row>
    <row r="81" spans="1:9" ht="15.75" thickBot="1" x14ac:dyDescent="0.3">
      <c r="A81" s="14" t="s">
        <v>29</v>
      </c>
      <c r="B81" s="13">
        <v>347590562679.22003</v>
      </c>
      <c r="C81" s="13">
        <v>7211434765.1600018</v>
      </c>
      <c r="D81" s="13">
        <v>0</v>
      </c>
      <c r="E81" s="13">
        <v>66394743689.220001</v>
      </c>
      <c r="F81" s="13">
        <v>421196741133.60016</v>
      </c>
      <c r="G81" s="12"/>
      <c r="H81" s="12"/>
      <c r="I81" s="12"/>
    </row>
    <row r="82" spans="1:9" ht="15.75" thickBot="1" x14ac:dyDescent="0.3">
      <c r="A82" s="14" t="s">
        <v>28</v>
      </c>
      <c r="B82" s="13">
        <v>304723237478.75</v>
      </c>
      <c r="C82" s="13">
        <v>9948064753.6999989</v>
      </c>
      <c r="D82" s="13">
        <v>0</v>
      </c>
      <c r="E82" s="13">
        <v>99219325476.089996</v>
      </c>
      <c r="F82" s="13">
        <v>413890627708.53998</v>
      </c>
      <c r="G82" s="12"/>
      <c r="H82" s="12"/>
      <c r="I82" s="12"/>
    </row>
    <row r="83" spans="1:9" ht="15.75" thickBot="1" x14ac:dyDescent="0.3">
      <c r="A83" s="14" t="s">
        <v>27</v>
      </c>
      <c r="B83" s="13">
        <v>304367018117.44</v>
      </c>
      <c r="C83" s="13">
        <v>9948064753.6999989</v>
      </c>
      <c r="D83" s="13">
        <v>0</v>
      </c>
      <c r="E83" s="13">
        <v>99219325476.089996</v>
      </c>
      <c r="F83" s="13">
        <v>413534408347.22998</v>
      </c>
      <c r="G83" s="12"/>
      <c r="H83" s="12"/>
      <c r="I83" s="12"/>
    </row>
    <row r="84" spans="1:9" ht="15.75" thickBot="1" x14ac:dyDescent="0.3">
      <c r="A84" s="14" t="s">
        <v>26</v>
      </c>
      <c r="B84" s="13">
        <v>42867325200.470032</v>
      </c>
      <c r="C84" s="13">
        <v>-2736629988.5399971</v>
      </c>
      <c r="D84" s="13">
        <v>0</v>
      </c>
      <c r="E84" s="13">
        <v>-32824581786.869995</v>
      </c>
      <c r="F84" s="13">
        <v>7306113425.0601807</v>
      </c>
      <c r="G84" s="12"/>
      <c r="H84" s="12"/>
      <c r="I84" s="12"/>
    </row>
    <row r="85" spans="1:9" ht="15.75" thickBot="1" x14ac:dyDescent="0.3">
      <c r="B85" s="15"/>
      <c r="C85" s="15"/>
      <c r="D85" s="15"/>
      <c r="E85" s="15"/>
      <c r="F85" s="15"/>
    </row>
    <row r="86" spans="1:9" ht="15.75" thickBot="1" x14ac:dyDescent="0.3">
      <c r="A86" s="17" t="s">
        <v>25</v>
      </c>
      <c r="B86" s="13">
        <v>151760560.78000003</v>
      </c>
      <c r="C86" s="13">
        <v>5053553349.7399998</v>
      </c>
      <c r="D86" s="13">
        <v>0</v>
      </c>
      <c r="E86" s="13">
        <v>28700000000</v>
      </c>
      <c r="F86" s="13">
        <v>33905313910.52</v>
      </c>
      <c r="H86" s="12"/>
    </row>
    <row r="87" spans="1:9" ht="15.75" thickBot="1" x14ac:dyDescent="0.3">
      <c r="A87" s="17" t="s">
        <v>24</v>
      </c>
      <c r="B87" s="16">
        <v>33753553349.740002</v>
      </c>
      <c r="C87" s="16">
        <v>0</v>
      </c>
      <c r="D87" s="16">
        <v>0</v>
      </c>
      <c r="E87" s="16">
        <v>0</v>
      </c>
      <c r="F87" s="16">
        <v>33753553349.740002</v>
      </c>
      <c r="H87" s="12"/>
    </row>
    <row r="88" spans="1:9" ht="15.75" thickBot="1" x14ac:dyDescent="0.3">
      <c r="A88" s="14" t="s">
        <v>23</v>
      </c>
      <c r="B88" s="16">
        <v>43223544561.780029</v>
      </c>
      <c r="C88" s="16">
        <v>-2736629988.5399971</v>
      </c>
      <c r="D88" s="16">
        <v>0</v>
      </c>
      <c r="E88" s="16">
        <v>-32824581786.869995</v>
      </c>
      <c r="F88" s="16">
        <v>7662332786.3701782</v>
      </c>
      <c r="H88" s="12"/>
    </row>
    <row r="89" spans="1:9" ht="15.75" thickBot="1" x14ac:dyDescent="0.3">
      <c r="B89" s="15"/>
      <c r="C89" s="15"/>
      <c r="D89" s="15"/>
      <c r="E89" s="15"/>
      <c r="F89" s="15"/>
    </row>
    <row r="90" spans="1:9" ht="15.75" thickBot="1" x14ac:dyDescent="0.3">
      <c r="A90" s="14" t="s">
        <v>22</v>
      </c>
      <c r="B90" s="13">
        <v>9265532411.5100288</v>
      </c>
      <c r="C90" s="13">
        <v>2316923361.2000027</v>
      </c>
      <c r="D90" s="13">
        <v>0</v>
      </c>
      <c r="E90" s="13">
        <v>-4124581786.8699951</v>
      </c>
      <c r="F90" s="13">
        <v>7457873985.8401833</v>
      </c>
      <c r="G90" s="12"/>
      <c r="H90" s="12"/>
    </row>
    <row r="91" spans="1:9" ht="15.75" thickBot="1" x14ac:dyDescent="0.3">
      <c r="B91" s="2"/>
      <c r="C91" s="2"/>
      <c r="D91" s="2"/>
      <c r="E91" s="2"/>
      <c r="F91" s="2"/>
    </row>
    <row r="92" spans="1:9" ht="15.75" thickBot="1" x14ac:dyDescent="0.3">
      <c r="A92" s="4" t="s">
        <v>104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9" x14ac:dyDescent="0.25">
      <c r="A93" s="7" t="s">
        <v>21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9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9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9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7" t="s">
        <v>18</v>
      </c>
      <c r="B97" s="9">
        <v>0</v>
      </c>
      <c r="C97" s="9">
        <v>0</v>
      </c>
      <c r="D97" s="9">
        <v>0</v>
      </c>
      <c r="E97" s="9">
        <v>0</v>
      </c>
      <c r="F97" s="11">
        <v>0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14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8" t="s">
        <v>13</v>
      </c>
      <c r="B102" s="45">
        <v>0</v>
      </c>
      <c r="C102" s="45">
        <v>0</v>
      </c>
      <c r="D102" s="45">
        <v>0</v>
      </c>
      <c r="E102" s="45">
        <v>0</v>
      </c>
      <c r="F102" s="45">
        <v>0</v>
      </c>
    </row>
    <row r="103" spans="1:6" ht="15.75" thickBot="1" x14ac:dyDescent="0.3">
      <c r="A103" s="7" t="s">
        <v>12</v>
      </c>
      <c r="B103" s="6">
        <v>0</v>
      </c>
      <c r="C103" s="6">
        <v>0</v>
      </c>
      <c r="D103" s="6">
        <v>0</v>
      </c>
      <c r="E103" s="6">
        <v>0</v>
      </c>
      <c r="F103" s="5">
        <v>0</v>
      </c>
    </row>
    <row r="104" spans="1:6" ht="15.75" thickBot="1" x14ac:dyDescent="0.3">
      <c r="A104" s="4" t="s">
        <v>11</v>
      </c>
      <c r="B104" s="3">
        <v>29838648561.230003</v>
      </c>
      <c r="C104" s="3">
        <v>0</v>
      </c>
      <c r="D104" s="3">
        <v>0</v>
      </c>
      <c r="E104" s="3">
        <v>0</v>
      </c>
      <c r="F104" s="3">
        <v>29838648561.230003</v>
      </c>
    </row>
    <row r="105" spans="1:6" x14ac:dyDescent="0.25">
      <c r="A105" s="8" t="s">
        <v>10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6</v>
      </c>
      <c r="B109" s="9">
        <v>29838648561.230003</v>
      </c>
      <c r="C109" s="9">
        <v>0</v>
      </c>
      <c r="D109" s="9">
        <v>0</v>
      </c>
      <c r="E109" s="9">
        <v>0</v>
      </c>
      <c r="F109" s="9">
        <v>29838648561.230003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3</v>
      </c>
      <c r="B112" s="5">
        <v>29838648561.230003</v>
      </c>
      <c r="C112" s="5">
        <v>0</v>
      </c>
      <c r="D112" s="5">
        <v>0</v>
      </c>
      <c r="E112" s="5">
        <v>0</v>
      </c>
      <c r="F112" s="5">
        <v>29838648561.230003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v>0</v>
      </c>
    </row>
    <row r="115" spans="1:6" ht="15.75" thickBot="1" x14ac:dyDescent="0.3">
      <c r="A115" s="4" t="s">
        <v>0</v>
      </c>
      <c r="B115" s="3">
        <v>-20573116149.719975</v>
      </c>
      <c r="C115" s="3">
        <v>2316923361.2000027</v>
      </c>
      <c r="D115" s="3">
        <v>0</v>
      </c>
      <c r="E115" s="3">
        <v>-4124581786.8699951</v>
      </c>
      <c r="F115" s="3">
        <v>-22380774575.389969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B14:F14"/>
    <mergeCell ref="A6:F6"/>
    <mergeCell ref="A7:F7"/>
    <mergeCell ref="A8:F8"/>
  </mergeCells>
  <printOptions horizontalCentered="1" verticalCentered="1"/>
  <pageMargins left="0.75" right="0.75" top="1" bottom="1" header="0" footer="0"/>
  <pageSetup paperSize="9" scale="41" orientation="portrait" r:id="rId1"/>
  <headerFooter alignWithMargins="0"/>
  <ignoredErrors>
    <ignoredError sqref="B17:F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1.4P (l trim)</vt:lpstr>
      <vt:lpstr>1.4P (ll trim)</vt:lpstr>
      <vt:lpstr>'1.4P (l trim)'!Área_de_impresión</vt:lpstr>
      <vt:lpstr>'1.4P (ll trim)'!Área_de_impresión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Agostina Perrig</cp:lastModifiedBy>
  <cp:lastPrinted>2024-10-25T14:59:22Z</cp:lastPrinted>
  <dcterms:created xsi:type="dcterms:W3CDTF">2024-09-23T15:24:25Z</dcterms:created>
  <dcterms:modified xsi:type="dcterms:W3CDTF">2024-10-25T15:04:41Z</dcterms:modified>
</cp:coreProperties>
</file>